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Recruiters" sheetId="3" state="visible" r:id="rId3"/>
    <sheet xmlns:r="http://schemas.openxmlformats.org/officeDocument/2006/relationships" name="Placements" sheetId="4" state="visible" r:id="rId4"/>
    <sheet xmlns:r="http://schemas.openxmlformats.org/officeDocument/2006/relationships"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10">
    <font>
      <name val="Calibri"/>
      <family val="2"/>
      <color theme="1"/>
      <sz val="11"/>
      <scheme val="minor"/>
    </font>
    <font>
      <b val="1"/>
      <color rgb="00211D14"/>
      <sz val="13"/>
    </font>
    <font>
      <i val="1"/>
      <color rgb="005C5645"/>
      <sz val="9"/>
    </font>
    <font>
      <b val="1"/>
      <color rgb="00FFFFFF"/>
      <sz val="10"/>
    </font>
    <font>
      <b val="1"/>
      <color rgb="00211D14"/>
      <sz val="15"/>
    </font>
    <font>
      <b val="1"/>
      <color rgb="005C5645"/>
      <sz val="9"/>
    </font>
    <font>
      <b val="1"/>
      <color rgb="00211D14"/>
      <sz val="18"/>
    </font>
    <font>
      <b val="1"/>
      <color rgb="00211D14"/>
      <sz val="12"/>
    </font>
    <font>
      <color rgb="00211D14"/>
      <sz val="10"/>
    </font>
    <font>
      <color rgb="005C5645"/>
      <sz val="9"/>
    </font>
  </fonts>
  <fills count="4">
    <fill>
      <patternFill/>
    </fill>
    <fill>
      <patternFill patternType="gray125"/>
    </fill>
    <fill>
      <patternFill patternType="solid">
        <fgColor rgb="00211D14"/>
      </patternFill>
    </fill>
    <fill>
      <patternFill patternType="solid">
        <fgColor rgb="00F4F1E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165" fontId="0" fillId="0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0" borderId="0" pivotButton="0" quotePrefix="0" xfId="0"/>
    <xf numFmtId="1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A manual commission tracker for recruiters and staffing agencies.</t>
        </is>
      </c>
    </row>
    <row r="2" ht="30" customHeight="1">
      <c r="A2" s="2" t="inlineStr">
        <is>
          <t>Type each placement into the Placements tab. The Dashboard rolls up who earned what, what's still pending, and which deals are still inside their guarantee window.</t>
        </is>
      </c>
    </row>
    <row r="3">
      <c r="A3" s="2" t="inlineStr"/>
    </row>
    <row r="4">
      <c r="A4" s="1" t="inlineStr">
        <is>
          <t>How to use</t>
        </is>
      </c>
    </row>
    <row r="5">
      <c r="A5" s="2" t="inlineStr">
        <is>
          <t>1. Set your people and their draws in Recruiters.</t>
        </is>
      </c>
    </row>
    <row r="6">
      <c r="A6" s="2" t="inlineStr">
        <is>
          <t>2. Set your commission rules and dropdown options in Settings.</t>
        </is>
      </c>
    </row>
    <row r="7" ht="30" customHeight="1">
      <c r="A7" s="2" t="inlineStr">
        <is>
          <t>3. Log every deal in Placements — only the white columns. Shaded columns compute themselves; typing over one replaces a formula and it stops updating.</t>
        </is>
      </c>
    </row>
    <row r="8">
      <c r="A8" s="2" t="inlineStr">
        <is>
          <t>4. Read Dashboard.</t>
        </is>
      </c>
    </row>
    <row r="9">
      <c r="A9" s="2" t="inlineStr"/>
    </row>
    <row r="10">
      <c r="A10" s="1" t="inlineStr">
        <is>
          <t>Two placement types</t>
        </is>
      </c>
    </row>
    <row r="11">
      <c r="A11" s="2" t="inlineStr">
        <is>
          <t>Perm — a one-time fee, a percentage of first-year salary (columns I and J).</t>
        </is>
      </c>
    </row>
    <row r="12">
      <c r="A12" s="2" t="inlineStr">
        <is>
          <t>Contract — ongoing margin, the spread between bill rate and pay rate (columns K to N).</t>
        </is>
      </c>
    </row>
    <row r="13">
      <c r="A13" s="2" t="inlineStr"/>
    </row>
    <row r="14">
      <c r="A14" s="1" t="inlineStr">
        <is>
          <t>Two honest simplifications</t>
        </is>
      </c>
    </row>
    <row r="15" ht="30" customHeight="1">
      <c r="A15" s="2" t="inlineStr">
        <is>
          <t>If a deal falls off, Net Commission goes to 0 rather than negative. If you were already paid out, the real clawback is money leaving your pocket — this free version does not model that.</t>
        </is>
      </c>
    </row>
    <row r="16" ht="30" customHeight="1">
      <c r="A16" s="2" t="inlineStr">
        <is>
          <t>With no sourcer, the sourcer share stays as house margin unless you set Owner Split % to 100% on that row.</t>
        </is>
      </c>
    </row>
    <row r="17" ht="30" customHeight="1">
      <c r="A17" s="2" t="inlineStr">
        <is>
          <t>Earned MTD credits each person with their own split — the owner gets Owner Commission, the sourcer gets Sourcer Commission — and ignores deals marked Fell Off. It is what that person earned, not the size of the deal they closed.</t>
        </is>
      </c>
    </row>
    <row r="18">
      <c r="A18" s="2" t="inlineStr"/>
    </row>
    <row r="19">
      <c r="A19" s="1" t="inlineStr">
        <is>
          <t>Want it to fill itself in?</t>
        </is>
      </c>
    </row>
    <row r="20" ht="30" customHeight="1">
      <c r="A20" s="2" t="inlineStr">
        <is>
          <t>This is the manual version — you key in every deal. The $650 Automated Dashboard pulls from your ATS or email, runs your exact commission rules, and sends an AI-written weekly commission note. I will build a working demo on your real numbers first, free, in about a day: automatedworkflowllc.com/staffing-commission-dashboard/</t>
        </is>
      </c>
    </row>
    <row r="21">
      <c r="A21" s="2" t="inlineStr"/>
    </row>
    <row r="22">
      <c r="A22" s="3" t="inlineStr">
        <is>
          <t>Automated Workflow — Gainesville, FL — automatedworkflowllc.com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70" customWidth="1" min="3" max="3"/>
  </cols>
  <sheetData>
    <row r="1">
      <c r="A1" s="4" t="inlineStr">
        <is>
          <t>Settings — change these and every tab follows</t>
        </is>
      </c>
    </row>
    <row r="3">
      <c r="A3" t="inlineStr">
        <is>
          <t>Commission rate on gross</t>
        </is>
      </c>
      <c r="B3" s="5" t="n">
        <v>1</v>
      </c>
      <c r="C3" s="6" t="inlineStr">
        <is>
          <t>House share of the fee/margin before splits. 100% = recruiters split the whole thing.</t>
        </is>
      </c>
    </row>
    <row r="5">
      <c r="A5" t="inlineStr">
        <is>
          <t>Default owner split</t>
        </is>
      </c>
      <c r="B5" s="5" t="n">
        <v>0.7</v>
      </c>
      <c r="C5" s="6" t="inlineStr">
        <is>
          <t>Used when you add a row; override per deal in Placements column P.</t>
        </is>
      </c>
    </row>
    <row r="7" ht="30" customHeight="1">
      <c r="A7" s="7" t="inlineStr">
        <is>
          <t>Placement Types</t>
        </is>
      </c>
      <c r="B7" s="7" t="inlineStr">
        <is>
          <t>Guarantee Options (days)</t>
        </is>
      </c>
      <c r="C7" s="7" t="inlineStr">
        <is>
          <t>Statuses</t>
        </is>
      </c>
    </row>
    <row r="8">
      <c r="A8" s="8" t="inlineStr">
        <is>
          <t>Perm</t>
        </is>
      </c>
      <c r="B8" s="8" t="n">
        <v>30</v>
      </c>
      <c r="C8" s="8" t="inlineStr">
        <is>
          <t>Pending</t>
        </is>
      </c>
    </row>
    <row r="9">
      <c r="A9" s="8" t="inlineStr">
        <is>
          <t>Contract</t>
        </is>
      </c>
      <c r="B9" s="8" t="n">
        <v>60</v>
      </c>
      <c r="C9" s="8" t="inlineStr">
        <is>
          <t>Started</t>
        </is>
      </c>
    </row>
    <row r="10">
      <c r="B10" s="8" t="n">
        <v>90</v>
      </c>
      <c r="C10" s="8" t="inlineStr">
        <is>
          <t>Paid</t>
        </is>
      </c>
    </row>
    <row r="11">
      <c r="C11" s="8" t="inlineStr">
        <is>
          <t>Fell off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7" customWidth="1" min="3" max="3"/>
    <col width="21" customWidth="1" min="4" max="4"/>
    <col width="20" customWidth="1" min="5" max="5"/>
    <col width="20" customWidth="1" min="6" max="6"/>
  </cols>
  <sheetData>
    <row r="1" ht="30" customHeight="1">
      <c r="A1" s="7" t="inlineStr">
        <is>
          <t>Recruiter</t>
        </is>
      </c>
      <c r="B1" s="7" t="inlineStr">
        <is>
          <t>Role</t>
        </is>
      </c>
      <c r="C1" s="7" t="inlineStr">
        <is>
          <t>Draw / month $</t>
        </is>
      </c>
      <c r="D1" s="7" t="inlineStr">
        <is>
          <t>Default Owner Split %</t>
        </is>
      </c>
      <c r="E1" s="7" t="inlineStr">
        <is>
          <t>Earned MTD $  (auto)</t>
        </is>
      </c>
      <c r="F1" s="7" t="inlineStr">
        <is>
          <t>Draw Balance $  (auto)</t>
        </is>
      </c>
    </row>
    <row r="2">
      <c r="A2" s="8" t="inlineStr">
        <is>
          <t>Alex Rivera</t>
        </is>
      </c>
      <c r="B2" s="8" t="inlineStr">
        <is>
          <t>Recruiter</t>
        </is>
      </c>
      <c r="C2" s="9" t="n">
        <v>3000</v>
      </c>
      <c r="D2" s="10" t="n">
        <v>0.7</v>
      </c>
      <c r="E2" s="11">
        <f>SUMIFS(Placements!$Q$2:$Q$501,Placements!$G$2:$G$501,$A2,Placements!$V$2:$V$501,"&lt;&gt;Yes",Placements!$B$2:$B$501,"&gt;="&amp;EOMONTH(TODAY(),-1)+1,Placements!$B$2:$B$501,"&lt;="&amp;EOMONTH(TODAY(),0))+SUMIFS(Placements!$R$2:$R$501,Placements!$H$2:$H$501,$A2,Placements!$V$2:$V$501,"&lt;&gt;Yes",Placements!$B$2:$B$501,"&gt;="&amp;EOMONTH(TODAY(),-1)+1,Placements!$B$2:$B$501,"&lt;="&amp;EOMONTH(TODAY(),0))</f>
        <v/>
      </c>
      <c r="F2" s="11">
        <f>E2-C2</f>
        <v/>
      </c>
      <c r="H2" s="6" t="inlineStr">
        <is>
          <t>Draw Balance negative = they have not yet earned the draw back.</t>
        </is>
      </c>
    </row>
    <row r="3">
      <c r="A3" s="8" t="inlineStr">
        <is>
          <t>Sam Chen</t>
        </is>
      </c>
      <c r="B3" s="8" t="inlineStr">
        <is>
          <t>Recruiter</t>
        </is>
      </c>
      <c r="C3" s="9" t="n">
        <v>3000</v>
      </c>
      <c r="D3" s="10" t="n">
        <v>0.7</v>
      </c>
      <c r="E3" s="11">
        <f>SUMIFS(Placements!$Q$2:$Q$501,Placements!$G$2:$G$501,$A3,Placements!$V$2:$V$501,"&lt;&gt;Yes",Placements!$B$2:$B$501,"&gt;="&amp;EOMONTH(TODAY(),-1)+1,Placements!$B$2:$B$501,"&lt;="&amp;EOMONTH(TODAY(),0))+SUMIFS(Placements!$R$2:$R$501,Placements!$H$2:$H$501,$A3,Placements!$V$2:$V$501,"&lt;&gt;Yes",Placements!$B$2:$B$501,"&gt;="&amp;EOMONTH(TODAY(),-1)+1,Placements!$B$2:$B$501,"&lt;="&amp;EOMONTH(TODAY(),0))</f>
        <v/>
      </c>
      <c r="F3" s="11">
        <f>E3-C3</f>
        <v/>
      </c>
    </row>
    <row r="4">
      <c r="A4" s="8" t="inlineStr">
        <is>
          <t>Jordan Blake</t>
        </is>
      </c>
      <c r="B4" s="8" t="inlineStr">
        <is>
          <t>Sourcer</t>
        </is>
      </c>
      <c r="C4" s="9" t="n">
        <v>2000</v>
      </c>
      <c r="D4" s="10" t="n">
        <v>0.3</v>
      </c>
      <c r="E4" s="11">
        <f>SUMIFS(Placements!$Q$2:$Q$501,Placements!$G$2:$G$501,$A4,Placements!$V$2:$V$501,"&lt;&gt;Yes",Placements!$B$2:$B$501,"&gt;="&amp;EOMONTH(TODAY(),-1)+1,Placements!$B$2:$B$501,"&lt;="&amp;EOMONTH(TODAY(),0))+SUMIFS(Placements!$R$2:$R$501,Placements!$H$2:$H$501,$A4,Placements!$V$2:$V$501,"&lt;&gt;Yes",Placements!$B$2:$B$501,"&gt;="&amp;EOMONTH(TODAY(),-1)+1,Placements!$B$2:$B$501,"&lt;="&amp;EOMONTH(TODAY(),0))</f>
        <v/>
      </c>
      <c r="F4" s="11">
        <f>E4-C4</f>
        <v/>
      </c>
    </row>
    <row r="5">
      <c r="E5" s="11">
        <f>SUMIFS(Placements!$Q$2:$Q$501,Placements!$G$2:$G$501,$A5,Placements!$V$2:$V$501,"&lt;&gt;Yes",Placements!$B$2:$B$501,"&gt;="&amp;EOMONTH(TODAY(),-1)+1,Placements!$B$2:$B$501,"&lt;="&amp;EOMONTH(TODAY(),0))+SUMIFS(Placements!$R$2:$R$501,Placements!$H$2:$H$501,$A5,Placements!$V$2:$V$501,"&lt;&gt;Yes",Placements!$B$2:$B$501,"&gt;="&amp;EOMONTH(TODAY(),-1)+1,Placements!$B$2:$B$501,"&lt;="&amp;EOMONTH(TODAY(),0))</f>
        <v/>
      </c>
      <c r="F5" s="11">
        <f>E5-C5</f>
        <v/>
      </c>
    </row>
    <row r="6">
      <c r="E6" s="11">
        <f>SUMIFS(Placements!$Q$2:$Q$501,Placements!$G$2:$G$501,$A6,Placements!$V$2:$V$501,"&lt;&gt;Yes",Placements!$B$2:$B$501,"&gt;="&amp;EOMONTH(TODAY(),-1)+1,Placements!$B$2:$B$501,"&lt;="&amp;EOMONTH(TODAY(),0))+SUMIFS(Placements!$R$2:$R$501,Placements!$H$2:$H$501,$A6,Placements!$V$2:$V$501,"&lt;&gt;Yes",Placements!$B$2:$B$501,"&gt;="&amp;EOMONTH(TODAY(),-1)+1,Placements!$B$2:$B$501,"&lt;="&amp;EOMONTH(TODAY(),0))</f>
        <v/>
      </c>
      <c r="F6" s="11">
        <f>E6-C6</f>
        <v/>
      </c>
    </row>
    <row r="7">
      <c r="E7" s="11">
        <f>SUMIFS(Placements!$Q$2:$Q$501,Placements!$G$2:$G$501,$A7,Placements!$V$2:$V$501,"&lt;&gt;Yes",Placements!$B$2:$B$501,"&gt;="&amp;EOMONTH(TODAY(),-1)+1,Placements!$B$2:$B$501,"&lt;="&amp;EOMONTH(TODAY(),0))+SUMIFS(Placements!$R$2:$R$501,Placements!$H$2:$H$501,$A7,Placements!$V$2:$V$501,"&lt;&gt;Yes",Placements!$B$2:$B$501,"&gt;="&amp;EOMONTH(TODAY(),-1)+1,Placements!$B$2:$B$501,"&lt;="&amp;EOMONTH(TODAY(),0))</f>
        <v/>
      </c>
      <c r="F7" s="11">
        <f>E7-C7</f>
        <v/>
      </c>
    </row>
    <row r="8">
      <c r="E8" s="11">
        <f>SUMIFS(Placements!$Q$2:$Q$501,Placements!$G$2:$G$501,$A8,Placements!$V$2:$V$501,"&lt;&gt;Yes",Placements!$B$2:$B$501,"&gt;="&amp;EOMONTH(TODAY(),-1)+1,Placements!$B$2:$B$501,"&lt;="&amp;EOMONTH(TODAY(),0))+SUMIFS(Placements!$R$2:$R$501,Placements!$H$2:$H$501,$A8,Placements!$V$2:$V$501,"&lt;&gt;Yes",Placements!$B$2:$B$501,"&gt;="&amp;EOMONTH(TODAY(),-1)+1,Placements!$B$2:$B$501,"&lt;="&amp;EOMONTH(TODAY(),0))</f>
        <v/>
      </c>
      <c r="F8" s="11">
        <f>E8-C8</f>
        <v/>
      </c>
    </row>
    <row r="9">
      <c r="E9" s="11">
        <f>SUMIFS(Placements!$Q$2:$Q$501,Placements!$G$2:$G$501,$A9,Placements!$V$2:$V$501,"&lt;&gt;Yes",Placements!$B$2:$B$501,"&gt;="&amp;EOMONTH(TODAY(),-1)+1,Placements!$B$2:$B$501,"&lt;="&amp;EOMONTH(TODAY(),0))+SUMIFS(Placements!$R$2:$R$501,Placements!$H$2:$H$501,$A9,Placements!$V$2:$V$501,"&lt;&gt;Yes",Placements!$B$2:$B$501,"&gt;="&amp;EOMONTH(TODAY(),-1)+1,Placements!$B$2:$B$501,"&lt;="&amp;EOMONTH(TODAY(),0))</f>
        <v/>
      </c>
      <c r="F9" s="11">
        <f>E9-C9</f>
        <v/>
      </c>
    </row>
    <row r="10">
      <c r="E10" s="11">
        <f>SUMIFS(Placements!$Q$2:$Q$501,Placements!$G$2:$G$501,$A10,Placements!$V$2:$V$501,"&lt;&gt;Yes",Placements!$B$2:$B$501,"&gt;="&amp;EOMONTH(TODAY(),-1)+1,Placements!$B$2:$B$501,"&lt;="&amp;EOMONTH(TODAY(),0))+SUMIFS(Placements!$R$2:$R$501,Placements!$H$2:$H$501,$A10,Placements!$V$2:$V$501,"&lt;&gt;Yes",Placements!$B$2:$B$501,"&gt;="&amp;EOMONTH(TODAY(),-1)+1,Placements!$B$2:$B$501,"&lt;="&amp;EOMONTH(TODAY(),0))</f>
        <v/>
      </c>
      <c r="F10" s="11">
        <f>E10-C10</f>
        <v/>
      </c>
    </row>
    <row r="11">
      <c r="E11" s="11">
        <f>SUMIFS(Placements!$Q$2:$Q$501,Placements!$G$2:$G$501,$A11,Placements!$V$2:$V$501,"&lt;&gt;Yes",Placements!$B$2:$B$501,"&gt;="&amp;EOMONTH(TODAY(),-1)+1,Placements!$B$2:$B$501,"&lt;="&amp;EOMONTH(TODAY(),0))+SUMIFS(Placements!$R$2:$R$501,Placements!$H$2:$H$501,$A11,Placements!$V$2:$V$501,"&lt;&gt;Yes",Placements!$B$2:$B$501,"&gt;="&amp;EOMONTH(TODAY(),-1)+1,Placements!$B$2:$B$501,"&lt;="&amp;EOMONTH(TODAY(),0))</f>
        <v/>
      </c>
      <c r="F11" s="11">
        <f>E11-C11</f>
        <v/>
      </c>
    </row>
    <row r="12">
      <c r="A12" s="8" t="inlineStr">
        <is>
          <t>— none 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20" customWidth="1" min="4" max="4"/>
    <col width="18" customWidth="1" min="5" max="5"/>
    <col width="15" customWidth="1" min="6" max="6"/>
    <col width="18" customWidth="1" min="7" max="7"/>
    <col width="18" customWidth="1" min="8" max="8"/>
    <col width="13" customWidth="1" min="9" max="9"/>
    <col width="11" customWidth="1" min="10" max="10"/>
    <col width="12" customWidth="1" min="11" max="11"/>
    <col width="12" customWidth="1" min="12" max="12"/>
    <col width="12" customWidth="1" min="13" max="13"/>
    <col width="13" customWidth="1" min="14" max="14"/>
    <col width="18" customWidth="1" min="15" max="15"/>
    <col width="13" customWidth="1" min="16" max="16"/>
    <col width="18" customWidth="1" min="17" max="17"/>
    <col width="19" customWidth="1" min="18" max="18"/>
    <col width="14" customWidth="1" min="19" max="19"/>
    <col width="12" customWidth="1" min="20" max="20"/>
    <col width="11" customWidth="1" min="21" max="21"/>
    <col width="11" customWidth="1" min="22" max="22"/>
    <col width="15" customWidth="1" min="23" max="23"/>
    <col width="17" customWidth="1" min="24" max="24"/>
    <col width="18" customWidth="1" min="25" max="25"/>
  </cols>
  <sheetData>
    <row r="1" ht="30" customHeight="1">
      <c r="A1" s="7" t="inlineStr">
        <is>
          <t>Placement ID</t>
        </is>
      </c>
      <c r="B1" s="7" t="inlineStr">
        <is>
          <t>Date Placed</t>
        </is>
      </c>
      <c r="C1" s="7" t="inlineStr">
        <is>
          <t>Candidate</t>
        </is>
      </c>
      <c r="D1" s="7" t="inlineStr">
        <is>
          <t>Client / Account</t>
        </is>
      </c>
      <c r="E1" s="7" t="inlineStr">
        <is>
          <t>Role Title</t>
        </is>
      </c>
      <c r="F1" s="7" t="inlineStr">
        <is>
          <t>Placement Type</t>
        </is>
      </c>
      <c r="G1" s="7" t="inlineStr">
        <is>
          <t>Recruiter (Owner)</t>
        </is>
      </c>
      <c r="H1" s="7" t="inlineStr">
        <is>
          <t>Sourcer (Split)</t>
        </is>
      </c>
      <c r="I1" s="7" t="inlineStr">
        <is>
          <t>Salary (Perm)</t>
        </is>
      </c>
      <c r="J1" s="7" t="inlineStr">
        <is>
          <t>Fee % (Perm)</t>
        </is>
      </c>
      <c r="K1" s="7" t="inlineStr">
        <is>
          <t>Bill Rate /hr</t>
        </is>
      </c>
      <c r="L1" s="7" t="inlineStr">
        <is>
          <t>Pay Rate /hr</t>
        </is>
      </c>
      <c r="M1" s="7" t="inlineStr">
        <is>
          <t>Hours / Week</t>
        </is>
      </c>
      <c r="N1" s="7" t="inlineStr">
        <is>
          <t>Contract Weeks</t>
        </is>
      </c>
      <c r="O1" s="7" t="inlineStr">
        <is>
          <t>Gross Commission $  (auto)</t>
        </is>
      </c>
      <c r="P1" s="7" t="inlineStr">
        <is>
          <t>Owner Split %</t>
        </is>
      </c>
      <c r="Q1" s="7" t="inlineStr">
        <is>
          <t>Owner Commission $  (auto)</t>
        </is>
      </c>
      <c r="R1" s="7" t="inlineStr">
        <is>
          <t>Sourcer Commission $  (auto)</t>
        </is>
      </c>
      <c r="S1" s="7" t="inlineStr">
        <is>
          <t>Guarantee Days</t>
        </is>
      </c>
      <c r="T1" s="7" t="inlineStr">
        <is>
          <t>Status</t>
        </is>
      </c>
      <c r="U1" s="7" t="inlineStr">
        <is>
          <t>Paid Out?</t>
        </is>
      </c>
      <c r="V1" s="7" t="inlineStr">
        <is>
          <t>Fell Off?</t>
        </is>
      </c>
      <c r="W1" s="7" t="inlineStr">
        <is>
          <t>Guarantee Ends  (auto)</t>
        </is>
      </c>
      <c r="X1" s="7" t="inlineStr">
        <is>
          <t>Clawback Risk?  (auto)</t>
        </is>
      </c>
      <c r="Y1" s="7" t="inlineStr">
        <is>
          <t>Net Commission $  (auto)</t>
        </is>
      </c>
    </row>
    <row r="2">
      <c r="A2" s="8" t="inlineStr">
        <is>
          <t>P-001</t>
        </is>
      </c>
      <c r="B2" s="12" t="n">
        <v>46175</v>
      </c>
      <c r="C2" s="8" t="inlineStr">
        <is>
          <t>Dana Whitfield</t>
        </is>
      </c>
      <c r="D2" s="8" t="inlineStr">
        <is>
          <t>Northgate Logistics</t>
        </is>
      </c>
      <c r="E2" s="8" t="inlineStr">
        <is>
          <t>Warehouse Manager</t>
        </is>
      </c>
      <c r="F2" s="8" t="inlineStr">
        <is>
          <t>Perm</t>
        </is>
      </c>
      <c r="G2" s="8" t="inlineStr">
        <is>
          <t>Alex Rivera</t>
        </is>
      </c>
      <c r="H2" s="8" t="inlineStr">
        <is>
          <t>— none —</t>
        </is>
      </c>
      <c r="I2" s="9" t="n">
        <v>78000</v>
      </c>
      <c r="J2" s="10" t="n">
        <v>0.2</v>
      </c>
      <c r="K2" s="9" t="n"/>
      <c r="L2" s="9" t="n"/>
      <c r="M2" s="8" t="n"/>
      <c r="N2" s="8" t="n"/>
      <c r="O2" s="11">
        <f>IF($A2="","",IF($F2="Perm",$I2*$J2,($K2-$L2)*$M2*$N2)*Settings!$B$3)</f>
        <v/>
      </c>
      <c r="P2" s="10" t="n">
        <v>1</v>
      </c>
      <c r="Q2" s="11">
        <f>IF($A2="","",$O2*$P2)</f>
        <v/>
      </c>
      <c r="R2" s="11">
        <f>IF($A2="","",IF($H2="— none —",0,$O2*(1-$P2)))</f>
        <v/>
      </c>
      <c r="S2" s="8" t="n">
        <v>90</v>
      </c>
      <c r="T2" s="8" t="inlineStr">
        <is>
          <t>Paid</t>
        </is>
      </c>
      <c r="U2" s="8" t="inlineStr">
        <is>
          <t>Yes</t>
        </is>
      </c>
      <c r="V2" s="8" t="inlineStr">
        <is>
          <t>No</t>
        </is>
      </c>
      <c r="W2" s="13">
        <f>IF($B2="","",$B2+$S2)</f>
        <v/>
      </c>
      <c r="X2" s="14">
        <f>IF($A2="","",IF($V2="Yes","FELL OFF",IF(AND($B2&lt;&gt;"",TODAY()&lt;=$W2,$S2&gt;0),"AT RISK","Cleared")))</f>
        <v/>
      </c>
      <c r="Y2" s="11">
        <f>IF($A2="","",IF($V2="Yes",0,$O2))</f>
        <v/>
      </c>
    </row>
    <row r="3">
      <c r="A3" s="8" t="inlineStr">
        <is>
          <t>P-002</t>
        </is>
      </c>
      <c r="B3" s="12" t="n">
        <v>46217</v>
      </c>
      <c r="C3" s="8" t="inlineStr">
        <is>
          <t>Priya Raman</t>
        </is>
      </c>
      <c r="D3" s="8" t="inlineStr">
        <is>
          <t>Cedar Health</t>
        </is>
      </c>
      <c r="E3" s="8" t="inlineStr">
        <is>
          <t>RN — Nights</t>
        </is>
      </c>
      <c r="F3" s="8" t="inlineStr">
        <is>
          <t>Contract</t>
        </is>
      </c>
      <c r="G3" s="8" t="inlineStr">
        <is>
          <t>Sam Chen</t>
        </is>
      </c>
      <c r="H3" s="8" t="inlineStr">
        <is>
          <t>Jordan Blake</t>
        </is>
      </c>
      <c r="I3" s="9" t="n"/>
      <c r="J3" s="10" t="n"/>
      <c r="K3" s="9" t="n">
        <v>78</v>
      </c>
      <c r="L3" s="9" t="n">
        <v>52</v>
      </c>
      <c r="M3" s="8" t="n">
        <v>36</v>
      </c>
      <c r="N3" s="8" t="n">
        <v>26</v>
      </c>
      <c r="O3" s="11">
        <f>IF($A3="","",IF($F3="Perm",$I3*$J3,($K3-$L3)*$M3*$N3)*Settings!$B$3)</f>
        <v/>
      </c>
      <c r="P3" s="10" t="n">
        <v>0.7</v>
      </c>
      <c r="Q3" s="11">
        <f>IF($A3="","",$O3*$P3)</f>
        <v/>
      </c>
      <c r="R3" s="11">
        <f>IF($A3="","",IF($H3="— none —",0,$O3*(1-$P3)))</f>
        <v/>
      </c>
      <c r="S3" s="8" t="n">
        <v>60</v>
      </c>
      <c r="T3" s="8" t="inlineStr">
        <is>
          <t>Started</t>
        </is>
      </c>
      <c r="U3" s="8" t="inlineStr">
        <is>
          <t>No</t>
        </is>
      </c>
      <c r="V3" s="8" t="inlineStr">
        <is>
          <t>No</t>
        </is>
      </c>
      <c r="W3" s="13">
        <f>IF($B3="","",$B3+$S3)</f>
        <v/>
      </c>
      <c r="X3" s="14">
        <f>IF($A3="","",IF($V3="Yes","FELL OFF",IF(AND($B3&lt;&gt;"",TODAY()&lt;=$W3,$S3&gt;0),"AT RISK","Cleared")))</f>
        <v/>
      </c>
      <c r="Y3" s="11">
        <f>IF($A3="","",IF($V3="Yes",0,$O3))</f>
        <v/>
      </c>
    </row>
    <row r="4">
      <c r="A4" s="8" t="inlineStr">
        <is>
          <t>P-003</t>
        </is>
      </c>
      <c r="B4" s="12" t="n">
        <v>46231</v>
      </c>
      <c r="C4" s="8" t="inlineStr">
        <is>
          <t>Marcus Hale</t>
        </is>
      </c>
      <c r="D4" s="8" t="inlineStr">
        <is>
          <t>Fulton Manufacturing</t>
        </is>
      </c>
      <c r="E4" s="8" t="inlineStr">
        <is>
          <t>CNC Machinist</t>
        </is>
      </c>
      <c r="F4" s="8" t="inlineStr">
        <is>
          <t>Perm</t>
        </is>
      </c>
      <c r="G4" s="8" t="inlineStr">
        <is>
          <t>Alex Rivera</t>
        </is>
      </c>
      <c r="H4" s="8" t="inlineStr">
        <is>
          <t>Jordan Blake</t>
        </is>
      </c>
      <c r="I4" s="9" t="n">
        <v>64000</v>
      </c>
      <c r="J4" s="10" t="n">
        <v>0.18</v>
      </c>
      <c r="K4" s="9" t="n"/>
      <c r="L4" s="9" t="n"/>
      <c r="M4" s="8" t="n"/>
      <c r="N4" s="8" t="n"/>
      <c r="O4" s="11">
        <f>IF($A4="","",IF($F4="Perm",$I4*$J4,($K4-$L4)*$M4*$N4)*Settings!$B$3)</f>
        <v/>
      </c>
      <c r="P4" s="10" t="n">
        <v>0.7</v>
      </c>
      <c r="Q4" s="11">
        <f>IF($A4="","",$O4*$P4)</f>
        <v/>
      </c>
      <c r="R4" s="11">
        <f>IF($A4="","",IF($H4="— none —",0,$O4*(1-$P4)))</f>
        <v/>
      </c>
      <c r="S4" s="8" t="n">
        <v>90</v>
      </c>
      <c r="T4" s="8" t="inlineStr">
        <is>
          <t>Started</t>
        </is>
      </c>
      <c r="U4" s="8" t="inlineStr">
        <is>
          <t>No</t>
        </is>
      </c>
      <c r="V4" s="8" t="inlineStr">
        <is>
          <t>No</t>
        </is>
      </c>
      <c r="W4" s="13">
        <f>IF($B4="","",$B4+$S4)</f>
        <v/>
      </c>
      <c r="X4" s="14">
        <f>IF($A4="","",IF($V4="Yes","FELL OFF",IF(AND($B4&lt;&gt;"",TODAY()&lt;=$W4,$S4&gt;0),"AT RISK","Cleared")))</f>
        <v/>
      </c>
      <c r="Y4" s="11">
        <f>IF($A4="","",IF($V4="Yes",0,$O4))</f>
        <v/>
      </c>
    </row>
    <row r="5">
      <c r="O5" s="11">
        <f>IF($A5="","",IF($F5="Perm",$I5*$J5,($K5-$L5)*$M5*$N5)*Settings!$B$3)</f>
        <v/>
      </c>
      <c r="Q5" s="11">
        <f>IF($A5="","",$O5*$P5)</f>
        <v/>
      </c>
      <c r="R5" s="11">
        <f>IF($A5="","",IF($H5="— none —",0,$O5*(1-$P5)))</f>
        <v/>
      </c>
      <c r="W5" s="13">
        <f>IF($B5="","",$B5+$S5)</f>
        <v/>
      </c>
      <c r="X5" s="14">
        <f>IF($A5="","",IF($V5="Yes","FELL OFF",IF(AND($B5&lt;&gt;"",TODAY()&lt;=$W5,$S5&gt;0),"AT RISK","Cleared")))</f>
        <v/>
      </c>
      <c r="Y5" s="11">
        <f>IF($A5="","",IF($V5="Yes",0,$O5))</f>
        <v/>
      </c>
    </row>
    <row r="6">
      <c r="O6" s="11">
        <f>IF($A6="","",IF($F6="Perm",$I6*$J6,($K6-$L6)*$M6*$N6)*Settings!$B$3)</f>
        <v/>
      </c>
      <c r="Q6" s="11">
        <f>IF($A6="","",$O6*$P6)</f>
        <v/>
      </c>
      <c r="R6" s="11">
        <f>IF($A6="","",IF($H6="— none —",0,$O6*(1-$P6)))</f>
        <v/>
      </c>
      <c r="W6" s="13">
        <f>IF($B6="","",$B6+$S6)</f>
        <v/>
      </c>
      <c r="X6" s="14">
        <f>IF($A6="","",IF($V6="Yes","FELL OFF",IF(AND($B6&lt;&gt;"",TODAY()&lt;=$W6,$S6&gt;0),"AT RISK","Cleared")))</f>
        <v/>
      </c>
      <c r="Y6" s="11">
        <f>IF($A6="","",IF($V6="Yes",0,$O6))</f>
        <v/>
      </c>
    </row>
    <row r="7">
      <c r="O7" s="11">
        <f>IF($A7="","",IF($F7="Perm",$I7*$J7,($K7-$L7)*$M7*$N7)*Settings!$B$3)</f>
        <v/>
      </c>
      <c r="Q7" s="11">
        <f>IF($A7="","",$O7*$P7)</f>
        <v/>
      </c>
      <c r="R7" s="11">
        <f>IF($A7="","",IF($H7="— none —",0,$O7*(1-$P7)))</f>
        <v/>
      </c>
      <c r="W7" s="13">
        <f>IF($B7="","",$B7+$S7)</f>
        <v/>
      </c>
      <c r="X7" s="14">
        <f>IF($A7="","",IF($V7="Yes","FELL OFF",IF(AND($B7&lt;&gt;"",TODAY()&lt;=$W7,$S7&gt;0),"AT RISK","Cleared")))</f>
        <v/>
      </c>
      <c r="Y7" s="11">
        <f>IF($A7="","",IF($V7="Yes",0,$O7))</f>
        <v/>
      </c>
    </row>
    <row r="8">
      <c r="O8" s="11">
        <f>IF($A8="","",IF($F8="Perm",$I8*$J8,($K8-$L8)*$M8*$N8)*Settings!$B$3)</f>
        <v/>
      </c>
      <c r="Q8" s="11">
        <f>IF($A8="","",$O8*$P8)</f>
        <v/>
      </c>
      <c r="R8" s="11">
        <f>IF($A8="","",IF($H8="— none —",0,$O8*(1-$P8)))</f>
        <v/>
      </c>
      <c r="W8" s="13">
        <f>IF($B8="","",$B8+$S8)</f>
        <v/>
      </c>
      <c r="X8" s="14">
        <f>IF($A8="","",IF($V8="Yes","FELL OFF",IF(AND($B8&lt;&gt;"",TODAY()&lt;=$W8,$S8&gt;0),"AT RISK","Cleared")))</f>
        <v/>
      </c>
      <c r="Y8" s="11">
        <f>IF($A8="","",IF($V8="Yes",0,$O8))</f>
        <v/>
      </c>
    </row>
    <row r="9">
      <c r="O9" s="11">
        <f>IF($A9="","",IF($F9="Perm",$I9*$J9,($K9-$L9)*$M9*$N9)*Settings!$B$3)</f>
        <v/>
      </c>
      <c r="Q9" s="11">
        <f>IF($A9="","",$O9*$P9)</f>
        <v/>
      </c>
      <c r="R9" s="11">
        <f>IF($A9="","",IF($H9="— none —",0,$O9*(1-$P9)))</f>
        <v/>
      </c>
      <c r="W9" s="13">
        <f>IF($B9="","",$B9+$S9)</f>
        <v/>
      </c>
      <c r="X9" s="14">
        <f>IF($A9="","",IF($V9="Yes","FELL OFF",IF(AND($B9&lt;&gt;"",TODAY()&lt;=$W9,$S9&gt;0),"AT RISK","Cleared")))</f>
        <v/>
      </c>
      <c r="Y9" s="11">
        <f>IF($A9="","",IF($V9="Yes",0,$O9))</f>
        <v/>
      </c>
    </row>
    <row r="10">
      <c r="O10" s="11">
        <f>IF($A10="","",IF($F10="Perm",$I10*$J10,($K10-$L10)*$M10*$N10)*Settings!$B$3)</f>
        <v/>
      </c>
      <c r="Q10" s="11">
        <f>IF($A10="","",$O10*$P10)</f>
        <v/>
      </c>
      <c r="R10" s="11">
        <f>IF($A10="","",IF($H10="— none —",0,$O10*(1-$P10)))</f>
        <v/>
      </c>
      <c r="W10" s="13">
        <f>IF($B10="","",$B10+$S10)</f>
        <v/>
      </c>
      <c r="X10" s="14">
        <f>IF($A10="","",IF($V10="Yes","FELL OFF",IF(AND($B10&lt;&gt;"",TODAY()&lt;=$W10,$S10&gt;0),"AT RISK","Cleared")))</f>
        <v/>
      </c>
      <c r="Y10" s="11">
        <f>IF($A10="","",IF($V10="Yes",0,$O10))</f>
        <v/>
      </c>
    </row>
    <row r="11">
      <c r="O11" s="11">
        <f>IF($A11="","",IF($F11="Perm",$I11*$J11,($K11-$L11)*$M11*$N11)*Settings!$B$3)</f>
        <v/>
      </c>
      <c r="Q11" s="11">
        <f>IF($A11="","",$O11*$P11)</f>
        <v/>
      </c>
      <c r="R11" s="11">
        <f>IF($A11="","",IF($H11="— none —",0,$O11*(1-$P11)))</f>
        <v/>
      </c>
      <c r="W11" s="13">
        <f>IF($B11="","",$B11+$S11)</f>
        <v/>
      </c>
      <c r="X11" s="14">
        <f>IF($A11="","",IF($V11="Yes","FELL OFF",IF(AND($B11&lt;&gt;"",TODAY()&lt;=$W11,$S11&gt;0),"AT RISK","Cleared")))</f>
        <v/>
      </c>
      <c r="Y11" s="11">
        <f>IF($A11="","",IF($V11="Yes",0,$O11))</f>
        <v/>
      </c>
    </row>
    <row r="12">
      <c r="O12" s="11">
        <f>IF($A12="","",IF($F12="Perm",$I12*$J12,($K12-$L12)*$M12*$N12)*Settings!$B$3)</f>
        <v/>
      </c>
      <c r="Q12" s="11">
        <f>IF($A12="","",$O12*$P12)</f>
        <v/>
      </c>
      <c r="R12" s="11">
        <f>IF($A12="","",IF($H12="— none —",0,$O12*(1-$P12)))</f>
        <v/>
      </c>
      <c r="W12" s="13">
        <f>IF($B12="","",$B12+$S12)</f>
        <v/>
      </c>
      <c r="X12" s="14">
        <f>IF($A12="","",IF($V12="Yes","FELL OFF",IF(AND($B12&lt;&gt;"",TODAY()&lt;=$W12,$S12&gt;0),"AT RISK","Cleared")))</f>
        <v/>
      </c>
      <c r="Y12" s="11">
        <f>IF($A12="","",IF($V12="Yes",0,$O12))</f>
        <v/>
      </c>
    </row>
    <row r="13">
      <c r="O13" s="11">
        <f>IF($A13="","",IF($F13="Perm",$I13*$J13,($K13-$L13)*$M13*$N13)*Settings!$B$3)</f>
        <v/>
      </c>
      <c r="Q13" s="11">
        <f>IF($A13="","",$O13*$P13)</f>
        <v/>
      </c>
      <c r="R13" s="11">
        <f>IF($A13="","",IF($H13="— none —",0,$O13*(1-$P13)))</f>
        <v/>
      </c>
      <c r="W13" s="13">
        <f>IF($B13="","",$B13+$S13)</f>
        <v/>
      </c>
      <c r="X13" s="14">
        <f>IF($A13="","",IF($V13="Yes","FELL OFF",IF(AND($B13&lt;&gt;"",TODAY()&lt;=$W13,$S13&gt;0),"AT RISK","Cleared")))</f>
        <v/>
      </c>
      <c r="Y13" s="11">
        <f>IF($A13="","",IF($V13="Yes",0,$O13))</f>
        <v/>
      </c>
    </row>
    <row r="14">
      <c r="O14" s="11">
        <f>IF($A14="","",IF($F14="Perm",$I14*$J14,($K14-$L14)*$M14*$N14)*Settings!$B$3)</f>
        <v/>
      </c>
      <c r="Q14" s="11">
        <f>IF($A14="","",$O14*$P14)</f>
        <v/>
      </c>
      <c r="R14" s="11">
        <f>IF($A14="","",IF($H14="— none —",0,$O14*(1-$P14)))</f>
        <v/>
      </c>
      <c r="W14" s="13">
        <f>IF($B14="","",$B14+$S14)</f>
        <v/>
      </c>
      <c r="X14" s="14">
        <f>IF($A14="","",IF($V14="Yes","FELL OFF",IF(AND($B14&lt;&gt;"",TODAY()&lt;=$W14,$S14&gt;0),"AT RISK","Cleared")))</f>
        <v/>
      </c>
      <c r="Y14" s="11">
        <f>IF($A14="","",IF($V14="Yes",0,$O14))</f>
        <v/>
      </c>
    </row>
    <row r="15">
      <c r="O15" s="11">
        <f>IF($A15="","",IF($F15="Perm",$I15*$J15,($K15-$L15)*$M15*$N15)*Settings!$B$3)</f>
        <v/>
      </c>
      <c r="Q15" s="11">
        <f>IF($A15="","",$O15*$P15)</f>
        <v/>
      </c>
      <c r="R15" s="11">
        <f>IF($A15="","",IF($H15="— none —",0,$O15*(1-$P15)))</f>
        <v/>
      </c>
      <c r="W15" s="13">
        <f>IF($B15="","",$B15+$S15)</f>
        <v/>
      </c>
      <c r="X15" s="14">
        <f>IF($A15="","",IF($V15="Yes","FELL OFF",IF(AND($B15&lt;&gt;"",TODAY()&lt;=$W15,$S15&gt;0),"AT RISK","Cleared")))</f>
        <v/>
      </c>
      <c r="Y15" s="11">
        <f>IF($A15="","",IF($V15="Yes",0,$O15))</f>
        <v/>
      </c>
    </row>
    <row r="16">
      <c r="O16" s="11">
        <f>IF($A16="","",IF($F16="Perm",$I16*$J16,($K16-$L16)*$M16*$N16)*Settings!$B$3)</f>
        <v/>
      </c>
      <c r="Q16" s="11">
        <f>IF($A16="","",$O16*$P16)</f>
        <v/>
      </c>
      <c r="R16" s="11">
        <f>IF($A16="","",IF($H16="— none —",0,$O16*(1-$P16)))</f>
        <v/>
      </c>
      <c r="W16" s="13">
        <f>IF($B16="","",$B16+$S16)</f>
        <v/>
      </c>
      <c r="X16" s="14">
        <f>IF($A16="","",IF($V16="Yes","FELL OFF",IF(AND($B16&lt;&gt;"",TODAY()&lt;=$W16,$S16&gt;0),"AT RISK","Cleared")))</f>
        <v/>
      </c>
      <c r="Y16" s="11">
        <f>IF($A16="","",IF($V16="Yes",0,$O16))</f>
        <v/>
      </c>
    </row>
    <row r="17">
      <c r="O17" s="11">
        <f>IF($A17="","",IF($F17="Perm",$I17*$J17,($K17-$L17)*$M17*$N17)*Settings!$B$3)</f>
        <v/>
      </c>
      <c r="Q17" s="11">
        <f>IF($A17="","",$O17*$P17)</f>
        <v/>
      </c>
      <c r="R17" s="11">
        <f>IF($A17="","",IF($H17="— none —",0,$O17*(1-$P17)))</f>
        <v/>
      </c>
      <c r="W17" s="13">
        <f>IF($B17="","",$B17+$S17)</f>
        <v/>
      </c>
      <c r="X17" s="14">
        <f>IF($A17="","",IF($V17="Yes","FELL OFF",IF(AND($B17&lt;&gt;"",TODAY()&lt;=$W17,$S17&gt;0),"AT RISK","Cleared")))</f>
        <v/>
      </c>
      <c r="Y17" s="11">
        <f>IF($A17="","",IF($V17="Yes",0,$O17))</f>
        <v/>
      </c>
    </row>
    <row r="18">
      <c r="O18" s="11">
        <f>IF($A18="","",IF($F18="Perm",$I18*$J18,($K18-$L18)*$M18*$N18)*Settings!$B$3)</f>
        <v/>
      </c>
      <c r="Q18" s="11">
        <f>IF($A18="","",$O18*$P18)</f>
        <v/>
      </c>
      <c r="R18" s="11">
        <f>IF($A18="","",IF($H18="— none —",0,$O18*(1-$P18)))</f>
        <v/>
      </c>
      <c r="W18" s="13">
        <f>IF($B18="","",$B18+$S18)</f>
        <v/>
      </c>
      <c r="X18" s="14">
        <f>IF($A18="","",IF($V18="Yes","FELL OFF",IF(AND($B18&lt;&gt;"",TODAY()&lt;=$W18,$S18&gt;0),"AT RISK","Cleared")))</f>
        <v/>
      </c>
      <c r="Y18" s="11">
        <f>IF($A18="","",IF($V18="Yes",0,$O18))</f>
        <v/>
      </c>
    </row>
    <row r="19">
      <c r="O19" s="11">
        <f>IF($A19="","",IF($F19="Perm",$I19*$J19,($K19-$L19)*$M19*$N19)*Settings!$B$3)</f>
        <v/>
      </c>
      <c r="Q19" s="11">
        <f>IF($A19="","",$O19*$P19)</f>
        <v/>
      </c>
      <c r="R19" s="11">
        <f>IF($A19="","",IF($H19="— none —",0,$O19*(1-$P19)))</f>
        <v/>
      </c>
      <c r="W19" s="13">
        <f>IF($B19="","",$B19+$S19)</f>
        <v/>
      </c>
      <c r="X19" s="14">
        <f>IF($A19="","",IF($V19="Yes","FELL OFF",IF(AND($B19&lt;&gt;"",TODAY()&lt;=$W19,$S19&gt;0),"AT RISK","Cleared")))</f>
        <v/>
      </c>
      <c r="Y19" s="11">
        <f>IF($A19="","",IF($V19="Yes",0,$O19))</f>
        <v/>
      </c>
    </row>
    <row r="20">
      <c r="O20" s="11">
        <f>IF($A20="","",IF($F20="Perm",$I20*$J20,($K20-$L20)*$M20*$N20)*Settings!$B$3)</f>
        <v/>
      </c>
      <c r="Q20" s="11">
        <f>IF($A20="","",$O20*$P20)</f>
        <v/>
      </c>
      <c r="R20" s="11">
        <f>IF($A20="","",IF($H20="— none —",0,$O20*(1-$P20)))</f>
        <v/>
      </c>
      <c r="W20" s="13">
        <f>IF($B20="","",$B20+$S20)</f>
        <v/>
      </c>
      <c r="X20" s="14">
        <f>IF($A20="","",IF($V20="Yes","FELL OFF",IF(AND($B20&lt;&gt;"",TODAY()&lt;=$W20,$S20&gt;0),"AT RISK","Cleared")))</f>
        <v/>
      </c>
      <c r="Y20" s="11">
        <f>IF($A20="","",IF($V20="Yes",0,$O20))</f>
        <v/>
      </c>
    </row>
    <row r="21">
      <c r="O21" s="11">
        <f>IF($A21="","",IF($F21="Perm",$I21*$J21,($K21-$L21)*$M21*$N21)*Settings!$B$3)</f>
        <v/>
      </c>
      <c r="Q21" s="11">
        <f>IF($A21="","",$O21*$P21)</f>
        <v/>
      </c>
      <c r="R21" s="11">
        <f>IF($A21="","",IF($H21="— none —",0,$O21*(1-$P21)))</f>
        <v/>
      </c>
      <c r="W21" s="13">
        <f>IF($B21="","",$B21+$S21)</f>
        <v/>
      </c>
      <c r="X21" s="14">
        <f>IF($A21="","",IF($V21="Yes","FELL OFF",IF(AND($B21&lt;&gt;"",TODAY()&lt;=$W21,$S21&gt;0),"AT RISK","Cleared")))</f>
        <v/>
      </c>
      <c r="Y21" s="11">
        <f>IF($A21="","",IF($V21="Yes",0,$O21))</f>
        <v/>
      </c>
    </row>
    <row r="22">
      <c r="O22" s="11">
        <f>IF($A22="","",IF($F22="Perm",$I22*$J22,($K22-$L22)*$M22*$N22)*Settings!$B$3)</f>
        <v/>
      </c>
      <c r="Q22" s="11">
        <f>IF($A22="","",$O22*$P22)</f>
        <v/>
      </c>
      <c r="R22" s="11">
        <f>IF($A22="","",IF($H22="— none —",0,$O22*(1-$P22)))</f>
        <v/>
      </c>
      <c r="W22" s="13">
        <f>IF($B22="","",$B22+$S22)</f>
        <v/>
      </c>
      <c r="X22" s="14">
        <f>IF($A22="","",IF($V22="Yes","FELL OFF",IF(AND($B22&lt;&gt;"",TODAY()&lt;=$W22,$S22&gt;0),"AT RISK","Cleared")))</f>
        <v/>
      </c>
      <c r="Y22" s="11">
        <f>IF($A22="","",IF($V22="Yes",0,$O22))</f>
        <v/>
      </c>
    </row>
    <row r="23">
      <c r="O23" s="11">
        <f>IF($A23="","",IF($F23="Perm",$I23*$J23,($K23-$L23)*$M23*$N23)*Settings!$B$3)</f>
        <v/>
      </c>
      <c r="Q23" s="11">
        <f>IF($A23="","",$O23*$P23)</f>
        <v/>
      </c>
      <c r="R23" s="11">
        <f>IF($A23="","",IF($H23="— none —",0,$O23*(1-$P23)))</f>
        <v/>
      </c>
      <c r="W23" s="13">
        <f>IF($B23="","",$B23+$S23)</f>
        <v/>
      </c>
      <c r="X23" s="14">
        <f>IF($A23="","",IF($V23="Yes","FELL OFF",IF(AND($B23&lt;&gt;"",TODAY()&lt;=$W23,$S23&gt;0),"AT RISK","Cleared")))</f>
        <v/>
      </c>
      <c r="Y23" s="11">
        <f>IF($A23="","",IF($V23="Yes",0,$O23))</f>
        <v/>
      </c>
    </row>
    <row r="24">
      <c r="O24" s="11">
        <f>IF($A24="","",IF($F24="Perm",$I24*$J24,($K24-$L24)*$M24*$N24)*Settings!$B$3)</f>
        <v/>
      </c>
      <c r="Q24" s="11">
        <f>IF($A24="","",$O24*$P24)</f>
        <v/>
      </c>
      <c r="R24" s="11">
        <f>IF($A24="","",IF($H24="— none —",0,$O24*(1-$P24)))</f>
        <v/>
      </c>
      <c r="W24" s="13">
        <f>IF($B24="","",$B24+$S24)</f>
        <v/>
      </c>
      <c r="X24" s="14">
        <f>IF($A24="","",IF($V24="Yes","FELL OFF",IF(AND($B24&lt;&gt;"",TODAY()&lt;=$W24,$S24&gt;0),"AT RISK","Cleared")))</f>
        <v/>
      </c>
      <c r="Y24" s="11">
        <f>IF($A24="","",IF($V24="Yes",0,$O24))</f>
        <v/>
      </c>
    </row>
    <row r="25">
      <c r="O25" s="11">
        <f>IF($A25="","",IF($F25="Perm",$I25*$J25,($K25-$L25)*$M25*$N25)*Settings!$B$3)</f>
        <v/>
      </c>
      <c r="Q25" s="11">
        <f>IF($A25="","",$O25*$P25)</f>
        <v/>
      </c>
      <c r="R25" s="11">
        <f>IF($A25="","",IF($H25="— none —",0,$O25*(1-$P25)))</f>
        <v/>
      </c>
      <c r="W25" s="13">
        <f>IF($B25="","",$B25+$S25)</f>
        <v/>
      </c>
      <c r="X25" s="14">
        <f>IF($A25="","",IF($V25="Yes","FELL OFF",IF(AND($B25&lt;&gt;"",TODAY()&lt;=$W25,$S25&gt;0),"AT RISK","Cleared")))</f>
        <v/>
      </c>
      <c r="Y25" s="11">
        <f>IF($A25="","",IF($V25="Yes",0,$O25))</f>
        <v/>
      </c>
    </row>
    <row r="26">
      <c r="O26" s="11">
        <f>IF($A26="","",IF($F26="Perm",$I26*$J26,($K26-$L26)*$M26*$N26)*Settings!$B$3)</f>
        <v/>
      </c>
      <c r="Q26" s="11">
        <f>IF($A26="","",$O26*$P26)</f>
        <v/>
      </c>
      <c r="R26" s="11">
        <f>IF($A26="","",IF($H26="— none —",0,$O26*(1-$P26)))</f>
        <v/>
      </c>
      <c r="W26" s="13">
        <f>IF($B26="","",$B26+$S26)</f>
        <v/>
      </c>
      <c r="X26" s="14">
        <f>IF($A26="","",IF($V26="Yes","FELL OFF",IF(AND($B26&lt;&gt;"",TODAY()&lt;=$W26,$S26&gt;0),"AT RISK","Cleared")))</f>
        <v/>
      </c>
      <c r="Y26" s="11">
        <f>IF($A26="","",IF($V26="Yes",0,$O26))</f>
        <v/>
      </c>
    </row>
    <row r="27">
      <c r="O27" s="11">
        <f>IF($A27="","",IF($F27="Perm",$I27*$J27,($K27-$L27)*$M27*$N27)*Settings!$B$3)</f>
        <v/>
      </c>
      <c r="Q27" s="11">
        <f>IF($A27="","",$O27*$P27)</f>
        <v/>
      </c>
      <c r="R27" s="11">
        <f>IF($A27="","",IF($H27="— none —",0,$O27*(1-$P27)))</f>
        <v/>
      </c>
      <c r="W27" s="13">
        <f>IF($B27="","",$B27+$S27)</f>
        <v/>
      </c>
      <c r="X27" s="14">
        <f>IF($A27="","",IF($V27="Yes","FELL OFF",IF(AND($B27&lt;&gt;"",TODAY()&lt;=$W27,$S27&gt;0),"AT RISK","Cleared")))</f>
        <v/>
      </c>
      <c r="Y27" s="11">
        <f>IF($A27="","",IF($V27="Yes",0,$O27))</f>
        <v/>
      </c>
    </row>
    <row r="28">
      <c r="O28" s="11">
        <f>IF($A28="","",IF($F28="Perm",$I28*$J28,($K28-$L28)*$M28*$N28)*Settings!$B$3)</f>
        <v/>
      </c>
      <c r="Q28" s="11">
        <f>IF($A28="","",$O28*$P28)</f>
        <v/>
      </c>
      <c r="R28" s="11">
        <f>IF($A28="","",IF($H28="— none —",0,$O28*(1-$P28)))</f>
        <v/>
      </c>
      <c r="W28" s="13">
        <f>IF($B28="","",$B28+$S28)</f>
        <v/>
      </c>
      <c r="X28" s="14">
        <f>IF($A28="","",IF($V28="Yes","FELL OFF",IF(AND($B28&lt;&gt;"",TODAY()&lt;=$W28,$S28&gt;0),"AT RISK","Cleared")))</f>
        <v/>
      </c>
      <c r="Y28" s="11">
        <f>IF($A28="","",IF($V28="Yes",0,$O28))</f>
        <v/>
      </c>
    </row>
    <row r="29">
      <c r="O29" s="11">
        <f>IF($A29="","",IF($F29="Perm",$I29*$J29,($K29-$L29)*$M29*$N29)*Settings!$B$3)</f>
        <v/>
      </c>
      <c r="Q29" s="11">
        <f>IF($A29="","",$O29*$P29)</f>
        <v/>
      </c>
      <c r="R29" s="11">
        <f>IF($A29="","",IF($H29="— none —",0,$O29*(1-$P29)))</f>
        <v/>
      </c>
      <c r="W29" s="13">
        <f>IF($B29="","",$B29+$S29)</f>
        <v/>
      </c>
      <c r="X29" s="14">
        <f>IF($A29="","",IF($V29="Yes","FELL OFF",IF(AND($B29&lt;&gt;"",TODAY()&lt;=$W29,$S29&gt;0),"AT RISK","Cleared")))</f>
        <v/>
      </c>
      <c r="Y29" s="11">
        <f>IF($A29="","",IF($V29="Yes",0,$O29))</f>
        <v/>
      </c>
    </row>
    <row r="30">
      <c r="O30" s="11">
        <f>IF($A30="","",IF($F30="Perm",$I30*$J30,($K30-$L30)*$M30*$N30)*Settings!$B$3)</f>
        <v/>
      </c>
      <c r="Q30" s="11">
        <f>IF($A30="","",$O30*$P30)</f>
        <v/>
      </c>
      <c r="R30" s="11">
        <f>IF($A30="","",IF($H30="— none —",0,$O30*(1-$P30)))</f>
        <v/>
      </c>
      <c r="W30" s="13">
        <f>IF($B30="","",$B30+$S30)</f>
        <v/>
      </c>
      <c r="X30" s="14">
        <f>IF($A30="","",IF($V30="Yes","FELL OFF",IF(AND($B30&lt;&gt;"",TODAY()&lt;=$W30,$S30&gt;0),"AT RISK","Cleared")))</f>
        <v/>
      </c>
      <c r="Y30" s="11">
        <f>IF($A30="","",IF($V30="Yes",0,$O30))</f>
        <v/>
      </c>
    </row>
    <row r="31">
      <c r="O31" s="11">
        <f>IF($A31="","",IF($F31="Perm",$I31*$J31,($K31-$L31)*$M31*$N31)*Settings!$B$3)</f>
        <v/>
      </c>
      <c r="Q31" s="11">
        <f>IF($A31="","",$O31*$P31)</f>
        <v/>
      </c>
      <c r="R31" s="11">
        <f>IF($A31="","",IF($H31="— none —",0,$O31*(1-$P31)))</f>
        <v/>
      </c>
      <c r="W31" s="13">
        <f>IF($B31="","",$B31+$S31)</f>
        <v/>
      </c>
      <c r="X31" s="14">
        <f>IF($A31="","",IF($V31="Yes","FELL OFF",IF(AND($B31&lt;&gt;"",TODAY()&lt;=$W31,$S31&gt;0),"AT RISK","Cleared")))</f>
        <v/>
      </c>
      <c r="Y31" s="11">
        <f>IF($A31="","",IF($V31="Yes",0,$O31))</f>
        <v/>
      </c>
    </row>
    <row r="32">
      <c r="O32" s="11">
        <f>IF($A32="","",IF($F32="Perm",$I32*$J32,($K32-$L32)*$M32*$N32)*Settings!$B$3)</f>
        <v/>
      </c>
      <c r="Q32" s="11">
        <f>IF($A32="","",$O32*$P32)</f>
        <v/>
      </c>
      <c r="R32" s="11">
        <f>IF($A32="","",IF($H32="— none —",0,$O32*(1-$P32)))</f>
        <v/>
      </c>
      <c r="W32" s="13">
        <f>IF($B32="","",$B32+$S32)</f>
        <v/>
      </c>
      <c r="X32" s="14">
        <f>IF($A32="","",IF($V32="Yes","FELL OFF",IF(AND($B32&lt;&gt;"",TODAY()&lt;=$W32,$S32&gt;0),"AT RISK","Cleared")))</f>
        <v/>
      </c>
      <c r="Y32" s="11">
        <f>IF($A32="","",IF($V32="Yes",0,$O32))</f>
        <v/>
      </c>
    </row>
    <row r="33">
      <c r="O33" s="11">
        <f>IF($A33="","",IF($F33="Perm",$I33*$J33,($K33-$L33)*$M33*$N33)*Settings!$B$3)</f>
        <v/>
      </c>
      <c r="Q33" s="11">
        <f>IF($A33="","",$O33*$P33)</f>
        <v/>
      </c>
      <c r="R33" s="11">
        <f>IF($A33="","",IF($H33="— none —",0,$O33*(1-$P33)))</f>
        <v/>
      </c>
      <c r="W33" s="13">
        <f>IF($B33="","",$B33+$S33)</f>
        <v/>
      </c>
      <c r="X33" s="14">
        <f>IF($A33="","",IF($V33="Yes","FELL OFF",IF(AND($B33&lt;&gt;"",TODAY()&lt;=$W33,$S33&gt;0),"AT RISK","Cleared")))</f>
        <v/>
      </c>
      <c r="Y33" s="11">
        <f>IF($A33="","",IF($V33="Yes",0,$O33))</f>
        <v/>
      </c>
    </row>
    <row r="34">
      <c r="O34" s="11">
        <f>IF($A34="","",IF($F34="Perm",$I34*$J34,($K34-$L34)*$M34*$N34)*Settings!$B$3)</f>
        <v/>
      </c>
      <c r="Q34" s="11">
        <f>IF($A34="","",$O34*$P34)</f>
        <v/>
      </c>
      <c r="R34" s="11">
        <f>IF($A34="","",IF($H34="— none —",0,$O34*(1-$P34)))</f>
        <v/>
      </c>
      <c r="W34" s="13">
        <f>IF($B34="","",$B34+$S34)</f>
        <v/>
      </c>
      <c r="X34" s="14">
        <f>IF($A34="","",IF($V34="Yes","FELL OFF",IF(AND($B34&lt;&gt;"",TODAY()&lt;=$W34,$S34&gt;0),"AT RISK","Cleared")))</f>
        <v/>
      </c>
      <c r="Y34" s="11">
        <f>IF($A34="","",IF($V34="Yes",0,$O34))</f>
        <v/>
      </c>
    </row>
    <row r="35">
      <c r="O35" s="11">
        <f>IF($A35="","",IF($F35="Perm",$I35*$J35,($K35-$L35)*$M35*$N35)*Settings!$B$3)</f>
        <v/>
      </c>
      <c r="Q35" s="11">
        <f>IF($A35="","",$O35*$P35)</f>
        <v/>
      </c>
      <c r="R35" s="11">
        <f>IF($A35="","",IF($H35="— none —",0,$O35*(1-$P35)))</f>
        <v/>
      </c>
      <c r="W35" s="13">
        <f>IF($B35="","",$B35+$S35)</f>
        <v/>
      </c>
      <c r="X35" s="14">
        <f>IF($A35="","",IF($V35="Yes","FELL OFF",IF(AND($B35&lt;&gt;"",TODAY()&lt;=$W35,$S35&gt;0),"AT RISK","Cleared")))</f>
        <v/>
      </c>
      <c r="Y35" s="11">
        <f>IF($A35="","",IF($V35="Yes",0,$O35))</f>
        <v/>
      </c>
    </row>
    <row r="36">
      <c r="O36" s="11">
        <f>IF($A36="","",IF($F36="Perm",$I36*$J36,($K36-$L36)*$M36*$N36)*Settings!$B$3)</f>
        <v/>
      </c>
      <c r="Q36" s="11">
        <f>IF($A36="","",$O36*$P36)</f>
        <v/>
      </c>
      <c r="R36" s="11">
        <f>IF($A36="","",IF($H36="— none —",0,$O36*(1-$P36)))</f>
        <v/>
      </c>
      <c r="W36" s="13">
        <f>IF($B36="","",$B36+$S36)</f>
        <v/>
      </c>
      <c r="X36" s="14">
        <f>IF($A36="","",IF($V36="Yes","FELL OFF",IF(AND($B36&lt;&gt;"",TODAY()&lt;=$W36,$S36&gt;0),"AT RISK","Cleared")))</f>
        <v/>
      </c>
      <c r="Y36" s="11">
        <f>IF($A36="","",IF($V36="Yes",0,$O36))</f>
        <v/>
      </c>
    </row>
    <row r="37">
      <c r="O37" s="11">
        <f>IF($A37="","",IF($F37="Perm",$I37*$J37,($K37-$L37)*$M37*$N37)*Settings!$B$3)</f>
        <v/>
      </c>
      <c r="Q37" s="11">
        <f>IF($A37="","",$O37*$P37)</f>
        <v/>
      </c>
      <c r="R37" s="11">
        <f>IF($A37="","",IF($H37="— none —",0,$O37*(1-$P37)))</f>
        <v/>
      </c>
      <c r="W37" s="13">
        <f>IF($B37="","",$B37+$S37)</f>
        <v/>
      </c>
      <c r="X37" s="14">
        <f>IF($A37="","",IF($V37="Yes","FELL OFF",IF(AND($B37&lt;&gt;"",TODAY()&lt;=$W37,$S37&gt;0),"AT RISK","Cleared")))</f>
        <v/>
      </c>
      <c r="Y37" s="11">
        <f>IF($A37="","",IF($V37="Yes",0,$O37))</f>
        <v/>
      </c>
    </row>
    <row r="38">
      <c r="O38" s="11">
        <f>IF($A38="","",IF($F38="Perm",$I38*$J38,($K38-$L38)*$M38*$N38)*Settings!$B$3)</f>
        <v/>
      </c>
      <c r="Q38" s="11">
        <f>IF($A38="","",$O38*$P38)</f>
        <v/>
      </c>
      <c r="R38" s="11">
        <f>IF($A38="","",IF($H38="— none —",0,$O38*(1-$P38)))</f>
        <v/>
      </c>
      <c r="W38" s="13">
        <f>IF($B38="","",$B38+$S38)</f>
        <v/>
      </c>
      <c r="X38" s="14">
        <f>IF($A38="","",IF($V38="Yes","FELL OFF",IF(AND($B38&lt;&gt;"",TODAY()&lt;=$W38,$S38&gt;0),"AT RISK","Cleared")))</f>
        <v/>
      </c>
      <c r="Y38" s="11">
        <f>IF($A38="","",IF($V38="Yes",0,$O38))</f>
        <v/>
      </c>
    </row>
    <row r="39">
      <c r="O39" s="11">
        <f>IF($A39="","",IF($F39="Perm",$I39*$J39,($K39-$L39)*$M39*$N39)*Settings!$B$3)</f>
        <v/>
      </c>
      <c r="Q39" s="11">
        <f>IF($A39="","",$O39*$P39)</f>
        <v/>
      </c>
      <c r="R39" s="11">
        <f>IF($A39="","",IF($H39="— none —",0,$O39*(1-$P39)))</f>
        <v/>
      </c>
      <c r="W39" s="13">
        <f>IF($B39="","",$B39+$S39)</f>
        <v/>
      </c>
      <c r="X39" s="14">
        <f>IF($A39="","",IF($V39="Yes","FELL OFF",IF(AND($B39&lt;&gt;"",TODAY()&lt;=$W39,$S39&gt;0),"AT RISK","Cleared")))</f>
        <v/>
      </c>
      <c r="Y39" s="11">
        <f>IF($A39="","",IF($V39="Yes",0,$O39))</f>
        <v/>
      </c>
    </row>
    <row r="40">
      <c r="O40" s="11">
        <f>IF($A40="","",IF($F40="Perm",$I40*$J40,($K40-$L40)*$M40*$N40)*Settings!$B$3)</f>
        <v/>
      </c>
      <c r="Q40" s="11">
        <f>IF($A40="","",$O40*$P40)</f>
        <v/>
      </c>
      <c r="R40" s="11">
        <f>IF($A40="","",IF($H40="— none —",0,$O40*(1-$P40)))</f>
        <v/>
      </c>
      <c r="W40" s="13">
        <f>IF($B40="","",$B40+$S40)</f>
        <v/>
      </c>
      <c r="X40" s="14">
        <f>IF($A40="","",IF($V40="Yes","FELL OFF",IF(AND($B40&lt;&gt;"",TODAY()&lt;=$W40,$S40&gt;0),"AT RISK","Cleared")))</f>
        <v/>
      </c>
      <c r="Y40" s="11">
        <f>IF($A40="","",IF($V40="Yes",0,$O40))</f>
        <v/>
      </c>
    </row>
    <row r="41">
      <c r="O41" s="11">
        <f>IF($A41="","",IF($F41="Perm",$I41*$J41,($K41-$L41)*$M41*$N41)*Settings!$B$3)</f>
        <v/>
      </c>
      <c r="Q41" s="11">
        <f>IF($A41="","",$O41*$P41)</f>
        <v/>
      </c>
      <c r="R41" s="11">
        <f>IF($A41="","",IF($H41="— none —",0,$O41*(1-$P41)))</f>
        <v/>
      </c>
      <c r="W41" s="13">
        <f>IF($B41="","",$B41+$S41)</f>
        <v/>
      </c>
      <c r="X41" s="14">
        <f>IF($A41="","",IF($V41="Yes","FELL OFF",IF(AND($B41&lt;&gt;"",TODAY()&lt;=$W41,$S41&gt;0),"AT RISK","Cleared")))</f>
        <v/>
      </c>
      <c r="Y41" s="11">
        <f>IF($A41="","",IF($V41="Yes",0,$O41))</f>
        <v/>
      </c>
    </row>
    <row r="42">
      <c r="O42" s="11">
        <f>IF($A42="","",IF($F42="Perm",$I42*$J42,($K42-$L42)*$M42*$N42)*Settings!$B$3)</f>
        <v/>
      </c>
      <c r="Q42" s="11">
        <f>IF($A42="","",$O42*$P42)</f>
        <v/>
      </c>
      <c r="R42" s="11">
        <f>IF($A42="","",IF($H42="— none —",0,$O42*(1-$P42)))</f>
        <v/>
      </c>
      <c r="W42" s="13">
        <f>IF($B42="","",$B42+$S42)</f>
        <v/>
      </c>
      <c r="X42" s="14">
        <f>IF($A42="","",IF($V42="Yes","FELL OFF",IF(AND($B42&lt;&gt;"",TODAY()&lt;=$W42,$S42&gt;0),"AT RISK","Cleared")))</f>
        <v/>
      </c>
      <c r="Y42" s="11">
        <f>IF($A42="","",IF($V42="Yes",0,$O42))</f>
        <v/>
      </c>
    </row>
    <row r="43">
      <c r="O43" s="11">
        <f>IF($A43="","",IF($F43="Perm",$I43*$J43,($K43-$L43)*$M43*$N43)*Settings!$B$3)</f>
        <v/>
      </c>
      <c r="Q43" s="11">
        <f>IF($A43="","",$O43*$P43)</f>
        <v/>
      </c>
      <c r="R43" s="11">
        <f>IF($A43="","",IF($H43="— none —",0,$O43*(1-$P43)))</f>
        <v/>
      </c>
      <c r="W43" s="13">
        <f>IF($B43="","",$B43+$S43)</f>
        <v/>
      </c>
      <c r="X43" s="14">
        <f>IF($A43="","",IF($V43="Yes","FELL OFF",IF(AND($B43&lt;&gt;"",TODAY()&lt;=$W43,$S43&gt;0),"AT RISK","Cleared")))</f>
        <v/>
      </c>
      <c r="Y43" s="11">
        <f>IF($A43="","",IF($V43="Yes",0,$O43))</f>
        <v/>
      </c>
    </row>
    <row r="44">
      <c r="O44" s="11">
        <f>IF($A44="","",IF($F44="Perm",$I44*$J44,($K44-$L44)*$M44*$N44)*Settings!$B$3)</f>
        <v/>
      </c>
      <c r="Q44" s="11">
        <f>IF($A44="","",$O44*$P44)</f>
        <v/>
      </c>
      <c r="R44" s="11">
        <f>IF($A44="","",IF($H44="— none —",0,$O44*(1-$P44)))</f>
        <v/>
      </c>
      <c r="W44" s="13">
        <f>IF($B44="","",$B44+$S44)</f>
        <v/>
      </c>
      <c r="X44" s="14">
        <f>IF($A44="","",IF($V44="Yes","FELL OFF",IF(AND($B44&lt;&gt;"",TODAY()&lt;=$W44,$S44&gt;0),"AT RISK","Cleared")))</f>
        <v/>
      </c>
      <c r="Y44" s="11">
        <f>IF($A44="","",IF($V44="Yes",0,$O44))</f>
        <v/>
      </c>
    </row>
    <row r="45">
      <c r="O45" s="11">
        <f>IF($A45="","",IF($F45="Perm",$I45*$J45,($K45-$L45)*$M45*$N45)*Settings!$B$3)</f>
        <v/>
      </c>
      <c r="Q45" s="11">
        <f>IF($A45="","",$O45*$P45)</f>
        <v/>
      </c>
      <c r="R45" s="11">
        <f>IF($A45="","",IF($H45="— none —",0,$O45*(1-$P45)))</f>
        <v/>
      </c>
      <c r="W45" s="13">
        <f>IF($B45="","",$B45+$S45)</f>
        <v/>
      </c>
      <c r="X45" s="14">
        <f>IF($A45="","",IF($V45="Yes","FELL OFF",IF(AND($B45&lt;&gt;"",TODAY()&lt;=$W45,$S45&gt;0),"AT RISK","Cleared")))</f>
        <v/>
      </c>
      <c r="Y45" s="11">
        <f>IF($A45="","",IF($V45="Yes",0,$O45))</f>
        <v/>
      </c>
    </row>
    <row r="46">
      <c r="O46" s="11">
        <f>IF($A46="","",IF($F46="Perm",$I46*$J46,($K46-$L46)*$M46*$N46)*Settings!$B$3)</f>
        <v/>
      </c>
      <c r="Q46" s="11">
        <f>IF($A46="","",$O46*$P46)</f>
        <v/>
      </c>
      <c r="R46" s="11">
        <f>IF($A46="","",IF($H46="— none —",0,$O46*(1-$P46)))</f>
        <v/>
      </c>
      <c r="W46" s="13">
        <f>IF($B46="","",$B46+$S46)</f>
        <v/>
      </c>
      <c r="X46" s="14">
        <f>IF($A46="","",IF($V46="Yes","FELL OFF",IF(AND($B46&lt;&gt;"",TODAY()&lt;=$W46,$S46&gt;0),"AT RISK","Cleared")))</f>
        <v/>
      </c>
      <c r="Y46" s="11">
        <f>IF($A46="","",IF($V46="Yes",0,$O46))</f>
        <v/>
      </c>
    </row>
    <row r="47">
      <c r="O47" s="11">
        <f>IF($A47="","",IF($F47="Perm",$I47*$J47,($K47-$L47)*$M47*$N47)*Settings!$B$3)</f>
        <v/>
      </c>
      <c r="Q47" s="11">
        <f>IF($A47="","",$O47*$P47)</f>
        <v/>
      </c>
      <c r="R47" s="11">
        <f>IF($A47="","",IF($H47="— none —",0,$O47*(1-$P47)))</f>
        <v/>
      </c>
      <c r="W47" s="13">
        <f>IF($B47="","",$B47+$S47)</f>
        <v/>
      </c>
      <c r="X47" s="14">
        <f>IF($A47="","",IF($V47="Yes","FELL OFF",IF(AND($B47&lt;&gt;"",TODAY()&lt;=$W47,$S47&gt;0),"AT RISK","Cleared")))</f>
        <v/>
      </c>
      <c r="Y47" s="11">
        <f>IF($A47="","",IF($V47="Yes",0,$O47))</f>
        <v/>
      </c>
    </row>
    <row r="48">
      <c r="O48" s="11">
        <f>IF($A48="","",IF($F48="Perm",$I48*$J48,($K48-$L48)*$M48*$N48)*Settings!$B$3)</f>
        <v/>
      </c>
      <c r="Q48" s="11">
        <f>IF($A48="","",$O48*$P48)</f>
        <v/>
      </c>
      <c r="R48" s="11">
        <f>IF($A48="","",IF($H48="— none —",0,$O48*(1-$P48)))</f>
        <v/>
      </c>
      <c r="W48" s="13">
        <f>IF($B48="","",$B48+$S48)</f>
        <v/>
      </c>
      <c r="X48" s="14">
        <f>IF($A48="","",IF($V48="Yes","FELL OFF",IF(AND($B48&lt;&gt;"",TODAY()&lt;=$W48,$S48&gt;0),"AT RISK","Cleared")))</f>
        <v/>
      </c>
      <c r="Y48" s="11">
        <f>IF($A48="","",IF($V48="Yes",0,$O48))</f>
        <v/>
      </c>
    </row>
    <row r="49">
      <c r="O49" s="11">
        <f>IF($A49="","",IF($F49="Perm",$I49*$J49,($K49-$L49)*$M49*$N49)*Settings!$B$3)</f>
        <v/>
      </c>
      <c r="Q49" s="11">
        <f>IF($A49="","",$O49*$P49)</f>
        <v/>
      </c>
      <c r="R49" s="11">
        <f>IF($A49="","",IF($H49="— none —",0,$O49*(1-$P49)))</f>
        <v/>
      </c>
      <c r="W49" s="13">
        <f>IF($B49="","",$B49+$S49)</f>
        <v/>
      </c>
      <c r="X49" s="14">
        <f>IF($A49="","",IF($V49="Yes","FELL OFF",IF(AND($B49&lt;&gt;"",TODAY()&lt;=$W49,$S49&gt;0),"AT RISK","Cleared")))</f>
        <v/>
      </c>
      <c r="Y49" s="11">
        <f>IF($A49="","",IF($V49="Yes",0,$O49))</f>
        <v/>
      </c>
    </row>
    <row r="50">
      <c r="O50" s="11">
        <f>IF($A50="","",IF($F50="Perm",$I50*$J50,($K50-$L50)*$M50*$N50)*Settings!$B$3)</f>
        <v/>
      </c>
      <c r="Q50" s="11">
        <f>IF($A50="","",$O50*$P50)</f>
        <v/>
      </c>
      <c r="R50" s="11">
        <f>IF($A50="","",IF($H50="— none —",0,$O50*(1-$P50)))</f>
        <v/>
      </c>
      <c r="W50" s="13">
        <f>IF($B50="","",$B50+$S50)</f>
        <v/>
      </c>
      <c r="X50" s="14">
        <f>IF($A50="","",IF($V50="Yes","FELL OFF",IF(AND($B50&lt;&gt;"",TODAY()&lt;=$W50,$S50&gt;0),"AT RISK","Cleared")))</f>
        <v/>
      </c>
      <c r="Y50" s="11">
        <f>IF($A50="","",IF($V50="Yes",0,$O50))</f>
        <v/>
      </c>
    </row>
    <row r="51">
      <c r="O51" s="11">
        <f>IF($A51="","",IF($F51="Perm",$I51*$J51,($K51-$L51)*$M51*$N51)*Settings!$B$3)</f>
        <v/>
      </c>
      <c r="Q51" s="11">
        <f>IF($A51="","",$O51*$P51)</f>
        <v/>
      </c>
      <c r="R51" s="11">
        <f>IF($A51="","",IF($H51="— none —",0,$O51*(1-$P51)))</f>
        <v/>
      </c>
      <c r="W51" s="13">
        <f>IF($B51="","",$B51+$S51)</f>
        <v/>
      </c>
      <c r="X51" s="14">
        <f>IF($A51="","",IF($V51="Yes","FELL OFF",IF(AND($B51&lt;&gt;"",TODAY()&lt;=$W51,$S51&gt;0),"AT RISK","Cleared")))</f>
        <v/>
      </c>
      <c r="Y51" s="11">
        <f>IF($A51="","",IF($V51="Yes",0,$O51))</f>
        <v/>
      </c>
    </row>
    <row r="52">
      <c r="O52" s="11">
        <f>IF($A52="","",IF($F52="Perm",$I52*$J52,($K52-$L52)*$M52*$N52)*Settings!$B$3)</f>
        <v/>
      </c>
      <c r="Q52" s="11">
        <f>IF($A52="","",$O52*$P52)</f>
        <v/>
      </c>
      <c r="R52" s="11">
        <f>IF($A52="","",IF($H52="— none —",0,$O52*(1-$P52)))</f>
        <v/>
      </c>
      <c r="W52" s="13">
        <f>IF($B52="","",$B52+$S52)</f>
        <v/>
      </c>
      <c r="X52" s="14">
        <f>IF($A52="","",IF($V52="Yes","FELL OFF",IF(AND($B52&lt;&gt;"",TODAY()&lt;=$W52,$S52&gt;0),"AT RISK","Cleared")))</f>
        <v/>
      </c>
      <c r="Y52" s="11">
        <f>IF($A52="","",IF($V52="Yes",0,$O52))</f>
        <v/>
      </c>
    </row>
    <row r="53">
      <c r="O53" s="11">
        <f>IF($A53="","",IF($F53="Perm",$I53*$J53,($K53-$L53)*$M53*$N53)*Settings!$B$3)</f>
        <v/>
      </c>
      <c r="Q53" s="11">
        <f>IF($A53="","",$O53*$P53)</f>
        <v/>
      </c>
      <c r="R53" s="11">
        <f>IF($A53="","",IF($H53="— none —",0,$O53*(1-$P53)))</f>
        <v/>
      </c>
      <c r="W53" s="13">
        <f>IF($B53="","",$B53+$S53)</f>
        <v/>
      </c>
      <c r="X53" s="14">
        <f>IF($A53="","",IF($V53="Yes","FELL OFF",IF(AND($B53&lt;&gt;"",TODAY()&lt;=$W53,$S53&gt;0),"AT RISK","Cleared")))</f>
        <v/>
      </c>
      <c r="Y53" s="11">
        <f>IF($A53="","",IF($V53="Yes",0,$O53))</f>
        <v/>
      </c>
    </row>
    <row r="54">
      <c r="O54" s="11">
        <f>IF($A54="","",IF($F54="Perm",$I54*$J54,($K54-$L54)*$M54*$N54)*Settings!$B$3)</f>
        <v/>
      </c>
      <c r="Q54" s="11">
        <f>IF($A54="","",$O54*$P54)</f>
        <v/>
      </c>
      <c r="R54" s="11">
        <f>IF($A54="","",IF($H54="— none —",0,$O54*(1-$P54)))</f>
        <v/>
      </c>
      <c r="W54" s="13">
        <f>IF($B54="","",$B54+$S54)</f>
        <v/>
      </c>
      <c r="X54" s="14">
        <f>IF($A54="","",IF($V54="Yes","FELL OFF",IF(AND($B54&lt;&gt;"",TODAY()&lt;=$W54,$S54&gt;0),"AT RISK","Cleared")))</f>
        <v/>
      </c>
      <c r="Y54" s="11">
        <f>IF($A54="","",IF($V54="Yes",0,$O54))</f>
        <v/>
      </c>
    </row>
    <row r="55">
      <c r="O55" s="11">
        <f>IF($A55="","",IF($F55="Perm",$I55*$J55,($K55-$L55)*$M55*$N55)*Settings!$B$3)</f>
        <v/>
      </c>
      <c r="Q55" s="11">
        <f>IF($A55="","",$O55*$P55)</f>
        <v/>
      </c>
      <c r="R55" s="11">
        <f>IF($A55="","",IF($H55="— none —",0,$O55*(1-$P55)))</f>
        <v/>
      </c>
      <c r="W55" s="13">
        <f>IF($B55="","",$B55+$S55)</f>
        <v/>
      </c>
      <c r="X55" s="14">
        <f>IF($A55="","",IF($V55="Yes","FELL OFF",IF(AND($B55&lt;&gt;"",TODAY()&lt;=$W55,$S55&gt;0),"AT RISK","Cleared")))</f>
        <v/>
      </c>
      <c r="Y55" s="11">
        <f>IF($A55="","",IF($V55="Yes",0,$O55))</f>
        <v/>
      </c>
    </row>
    <row r="56">
      <c r="O56" s="11">
        <f>IF($A56="","",IF($F56="Perm",$I56*$J56,($K56-$L56)*$M56*$N56)*Settings!$B$3)</f>
        <v/>
      </c>
      <c r="Q56" s="11">
        <f>IF($A56="","",$O56*$P56)</f>
        <v/>
      </c>
      <c r="R56" s="11">
        <f>IF($A56="","",IF($H56="— none —",0,$O56*(1-$P56)))</f>
        <v/>
      </c>
      <c r="W56" s="13">
        <f>IF($B56="","",$B56+$S56)</f>
        <v/>
      </c>
      <c r="X56" s="14">
        <f>IF($A56="","",IF($V56="Yes","FELL OFF",IF(AND($B56&lt;&gt;"",TODAY()&lt;=$W56,$S56&gt;0),"AT RISK","Cleared")))</f>
        <v/>
      </c>
      <c r="Y56" s="11">
        <f>IF($A56="","",IF($V56="Yes",0,$O56))</f>
        <v/>
      </c>
    </row>
    <row r="57">
      <c r="O57" s="11">
        <f>IF($A57="","",IF($F57="Perm",$I57*$J57,($K57-$L57)*$M57*$N57)*Settings!$B$3)</f>
        <v/>
      </c>
      <c r="Q57" s="11">
        <f>IF($A57="","",$O57*$P57)</f>
        <v/>
      </c>
      <c r="R57" s="11">
        <f>IF($A57="","",IF($H57="— none —",0,$O57*(1-$P57)))</f>
        <v/>
      </c>
      <c r="W57" s="13">
        <f>IF($B57="","",$B57+$S57)</f>
        <v/>
      </c>
      <c r="X57" s="14">
        <f>IF($A57="","",IF($V57="Yes","FELL OFF",IF(AND($B57&lt;&gt;"",TODAY()&lt;=$W57,$S57&gt;0),"AT RISK","Cleared")))</f>
        <v/>
      </c>
      <c r="Y57" s="11">
        <f>IF($A57="","",IF($V57="Yes",0,$O57))</f>
        <v/>
      </c>
    </row>
    <row r="58">
      <c r="O58" s="11">
        <f>IF($A58="","",IF($F58="Perm",$I58*$J58,($K58-$L58)*$M58*$N58)*Settings!$B$3)</f>
        <v/>
      </c>
      <c r="Q58" s="11">
        <f>IF($A58="","",$O58*$P58)</f>
        <v/>
      </c>
      <c r="R58" s="11">
        <f>IF($A58="","",IF($H58="— none —",0,$O58*(1-$P58)))</f>
        <v/>
      </c>
      <c r="W58" s="13">
        <f>IF($B58="","",$B58+$S58)</f>
        <v/>
      </c>
      <c r="X58" s="14">
        <f>IF($A58="","",IF($V58="Yes","FELL OFF",IF(AND($B58&lt;&gt;"",TODAY()&lt;=$W58,$S58&gt;0),"AT RISK","Cleared")))</f>
        <v/>
      </c>
      <c r="Y58" s="11">
        <f>IF($A58="","",IF($V58="Yes",0,$O58))</f>
        <v/>
      </c>
    </row>
    <row r="59">
      <c r="O59" s="11">
        <f>IF($A59="","",IF($F59="Perm",$I59*$J59,($K59-$L59)*$M59*$N59)*Settings!$B$3)</f>
        <v/>
      </c>
      <c r="Q59" s="11">
        <f>IF($A59="","",$O59*$P59)</f>
        <v/>
      </c>
      <c r="R59" s="11">
        <f>IF($A59="","",IF($H59="— none —",0,$O59*(1-$P59)))</f>
        <v/>
      </c>
      <c r="W59" s="13">
        <f>IF($B59="","",$B59+$S59)</f>
        <v/>
      </c>
      <c r="X59" s="14">
        <f>IF($A59="","",IF($V59="Yes","FELL OFF",IF(AND($B59&lt;&gt;"",TODAY()&lt;=$W59,$S59&gt;0),"AT RISK","Cleared")))</f>
        <v/>
      </c>
      <c r="Y59" s="11">
        <f>IF($A59="","",IF($V59="Yes",0,$O59))</f>
        <v/>
      </c>
    </row>
    <row r="60">
      <c r="O60" s="11">
        <f>IF($A60="","",IF($F60="Perm",$I60*$J60,($K60-$L60)*$M60*$N60)*Settings!$B$3)</f>
        <v/>
      </c>
      <c r="Q60" s="11">
        <f>IF($A60="","",$O60*$P60)</f>
        <v/>
      </c>
      <c r="R60" s="11">
        <f>IF($A60="","",IF($H60="— none —",0,$O60*(1-$P60)))</f>
        <v/>
      </c>
      <c r="W60" s="13">
        <f>IF($B60="","",$B60+$S60)</f>
        <v/>
      </c>
      <c r="X60" s="14">
        <f>IF($A60="","",IF($V60="Yes","FELL OFF",IF(AND($B60&lt;&gt;"",TODAY()&lt;=$W60,$S60&gt;0),"AT RISK","Cleared")))</f>
        <v/>
      </c>
      <c r="Y60" s="11">
        <f>IF($A60="","",IF($V60="Yes",0,$O60))</f>
        <v/>
      </c>
    </row>
    <row r="61">
      <c r="O61" s="11">
        <f>IF($A61="","",IF($F61="Perm",$I61*$J61,($K61-$L61)*$M61*$N61)*Settings!$B$3)</f>
        <v/>
      </c>
      <c r="Q61" s="11">
        <f>IF($A61="","",$O61*$P61)</f>
        <v/>
      </c>
      <c r="R61" s="11">
        <f>IF($A61="","",IF($H61="— none —",0,$O61*(1-$P61)))</f>
        <v/>
      </c>
      <c r="W61" s="13">
        <f>IF($B61="","",$B61+$S61)</f>
        <v/>
      </c>
      <c r="X61" s="14">
        <f>IF($A61="","",IF($V61="Yes","FELL OFF",IF(AND($B61&lt;&gt;"",TODAY()&lt;=$W61,$S61&gt;0),"AT RISK","Cleared")))</f>
        <v/>
      </c>
      <c r="Y61" s="11">
        <f>IF($A61="","",IF($V61="Yes",0,$O61))</f>
        <v/>
      </c>
    </row>
    <row r="62">
      <c r="O62" s="11">
        <f>IF($A62="","",IF($F62="Perm",$I62*$J62,($K62-$L62)*$M62*$N62)*Settings!$B$3)</f>
        <v/>
      </c>
      <c r="Q62" s="11">
        <f>IF($A62="","",$O62*$P62)</f>
        <v/>
      </c>
      <c r="R62" s="11">
        <f>IF($A62="","",IF($H62="— none —",0,$O62*(1-$P62)))</f>
        <v/>
      </c>
      <c r="W62" s="13">
        <f>IF($B62="","",$B62+$S62)</f>
        <v/>
      </c>
      <c r="X62" s="14">
        <f>IF($A62="","",IF($V62="Yes","FELL OFF",IF(AND($B62&lt;&gt;"",TODAY()&lt;=$W62,$S62&gt;0),"AT RISK","Cleared")))</f>
        <v/>
      </c>
      <c r="Y62" s="11">
        <f>IF($A62="","",IF($V62="Yes",0,$O62))</f>
        <v/>
      </c>
    </row>
    <row r="63">
      <c r="O63" s="11">
        <f>IF($A63="","",IF($F63="Perm",$I63*$J63,($K63-$L63)*$M63*$N63)*Settings!$B$3)</f>
        <v/>
      </c>
      <c r="Q63" s="11">
        <f>IF($A63="","",$O63*$P63)</f>
        <v/>
      </c>
      <c r="R63" s="11">
        <f>IF($A63="","",IF($H63="— none —",0,$O63*(1-$P63)))</f>
        <v/>
      </c>
      <c r="W63" s="13">
        <f>IF($B63="","",$B63+$S63)</f>
        <v/>
      </c>
      <c r="X63" s="14">
        <f>IF($A63="","",IF($V63="Yes","FELL OFF",IF(AND($B63&lt;&gt;"",TODAY()&lt;=$W63,$S63&gt;0),"AT RISK","Cleared")))</f>
        <v/>
      </c>
      <c r="Y63" s="11">
        <f>IF($A63="","",IF($V63="Yes",0,$O63))</f>
        <v/>
      </c>
    </row>
    <row r="64">
      <c r="O64" s="11">
        <f>IF($A64="","",IF($F64="Perm",$I64*$J64,($K64-$L64)*$M64*$N64)*Settings!$B$3)</f>
        <v/>
      </c>
      <c r="Q64" s="11">
        <f>IF($A64="","",$O64*$P64)</f>
        <v/>
      </c>
      <c r="R64" s="11">
        <f>IF($A64="","",IF($H64="— none —",0,$O64*(1-$P64)))</f>
        <v/>
      </c>
      <c r="W64" s="13">
        <f>IF($B64="","",$B64+$S64)</f>
        <v/>
      </c>
      <c r="X64" s="14">
        <f>IF($A64="","",IF($V64="Yes","FELL OFF",IF(AND($B64&lt;&gt;"",TODAY()&lt;=$W64,$S64&gt;0),"AT RISK","Cleared")))</f>
        <v/>
      </c>
      <c r="Y64" s="11">
        <f>IF($A64="","",IF($V64="Yes",0,$O64))</f>
        <v/>
      </c>
    </row>
    <row r="65">
      <c r="O65" s="11">
        <f>IF($A65="","",IF($F65="Perm",$I65*$J65,($K65-$L65)*$M65*$N65)*Settings!$B$3)</f>
        <v/>
      </c>
      <c r="Q65" s="11">
        <f>IF($A65="","",$O65*$P65)</f>
        <v/>
      </c>
      <c r="R65" s="11">
        <f>IF($A65="","",IF($H65="— none —",0,$O65*(1-$P65)))</f>
        <v/>
      </c>
      <c r="W65" s="13">
        <f>IF($B65="","",$B65+$S65)</f>
        <v/>
      </c>
      <c r="X65" s="14">
        <f>IF($A65="","",IF($V65="Yes","FELL OFF",IF(AND($B65&lt;&gt;"",TODAY()&lt;=$W65,$S65&gt;0),"AT RISK","Cleared")))</f>
        <v/>
      </c>
      <c r="Y65" s="11">
        <f>IF($A65="","",IF($V65="Yes",0,$O65))</f>
        <v/>
      </c>
    </row>
    <row r="66">
      <c r="O66" s="11">
        <f>IF($A66="","",IF($F66="Perm",$I66*$J66,($K66-$L66)*$M66*$N66)*Settings!$B$3)</f>
        <v/>
      </c>
      <c r="Q66" s="11">
        <f>IF($A66="","",$O66*$P66)</f>
        <v/>
      </c>
      <c r="R66" s="11">
        <f>IF($A66="","",IF($H66="— none —",0,$O66*(1-$P66)))</f>
        <v/>
      </c>
      <c r="W66" s="13">
        <f>IF($B66="","",$B66+$S66)</f>
        <v/>
      </c>
      <c r="X66" s="14">
        <f>IF($A66="","",IF($V66="Yes","FELL OFF",IF(AND($B66&lt;&gt;"",TODAY()&lt;=$W66,$S66&gt;0),"AT RISK","Cleared")))</f>
        <v/>
      </c>
      <c r="Y66" s="11">
        <f>IF($A66="","",IF($V66="Yes",0,$O66))</f>
        <v/>
      </c>
    </row>
    <row r="67">
      <c r="O67" s="11">
        <f>IF($A67="","",IF($F67="Perm",$I67*$J67,($K67-$L67)*$M67*$N67)*Settings!$B$3)</f>
        <v/>
      </c>
      <c r="Q67" s="11">
        <f>IF($A67="","",$O67*$P67)</f>
        <v/>
      </c>
      <c r="R67" s="11">
        <f>IF($A67="","",IF($H67="— none —",0,$O67*(1-$P67)))</f>
        <v/>
      </c>
      <c r="W67" s="13">
        <f>IF($B67="","",$B67+$S67)</f>
        <v/>
      </c>
      <c r="X67" s="14">
        <f>IF($A67="","",IF($V67="Yes","FELL OFF",IF(AND($B67&lt;&gt;"",TODAY()&lt;=$W67,$S67&gt;0),"AT RISK","Cleared")))</f>
        <v/>
      </c>
      <c r="Y67" s="11">
        <f>IF($A67="","",IF($V67="Yes",0,$O67))</f>
        <v/>
      </c>
    </row>
    <row r="68">
      <c r="O68" s="11">
        <f>IF($A68="","",IF($F68="Perm",$I68*$J68,($K68-$L68)*$M68*$N68)*Settings!$B$3)</f>
        <v/>
      </c>
      <c r="Q68" s="11">
        <f>IF($A68="","",$O68*$P68)</f>
        <v/>
      </c>
      <c r="R68" s="11">
        <f>IF($A68="","",IF($H68="— none —",0,$O68*(1-$P68)))</f>
        <v/>
      </c>
      <c r="W68" s="13">
        <f>IF($B68="","",$B68+$S68)</f>
        <v/>
      </c>
      <c r="X68" s="14">
        <f>IF($A68="","",IF($V68="Yes","FELL OFF",IF(AND($B68&lt;&gt;"",TODAY()&lt;=$W68,$S68&gt;0),"AT RISK","Cleared")))</f>
        <v/>
      </c>
      <c r="Y68" s="11">
        <f>IF($A68="","",IF($V68="Yes",0,$O68))</f>
        <v/>
      </c>
    </row>
    <row r="69">
      <c r="O69" s="11">
        <f>IF($A69="","",IF($F69="Perm",$I69*$J69,($K69-$L69)*$M69*$N69)*Settings!$B$3)</f>
        <v/>
      </c>
      <c r="Q69" s="11">
        <f>IF($A69="","",$O69*$P69)</f>
        <v/>
      </c>
      <c r="R69" s="11">
        <f>IF($A69="","",IF($H69="— none —",0,$O69*(1-$P69)))</f>
        <v/>
      </c>
      <c r="W69" s="13">
        <f>IF($B69="","",$B69+$S69)</f>
        <v/>
      </c>
      <c r="X69" s="14">
        <f>IF($A69="","",IF($V69="Yes","FELL OFF",IF(AND($B69&lt;&gt;"",TODAY()&lt;=$W69,$S69&gt;0),"AT RISK","Cleared")))</f>
        <v/>
      </c>
      <c r="Y69" s="11">
        <f>IF($A69="","",IF($V69="Yes",0,$O69))</f>
        <v/>
      </c>
    </row>
    <row r="70">
      <c r="O70" s="11">
        <f>IF($A70="","",IF($F70="Perm",$I70*$J70,($K70-$L70)*$M70*$N70)*Settings!$B$3)</f>
        <v/>
      </c>
      <c r="Q70" s="11">
        <f>IF($A70="","",$O70*$P70)</f>
        <v/>
      </c>
      <c r="R70" s="11">
        <f>IF($A70="","",IF($H70="— none —",0,$O70*(1-$P70)))</f>
        <v/>
      </c>
      <c r="W70" s="13">
        <f>IF($B70="","",$B70+$S70)</f>
        <v/>
      </c>
      <c r="X70" s="14">
        <f>IF($A70="","",IF($V70="Yes","FELL OFF",IF(AND($B70&lt;&gt;"",TODAY()&lt;=$W70,$S70&gt;0),"AT RISK","Cleared")))</f>
        <v/>
      </c>
      <c r="Y70" s="11">
        <f>IF($A70="","",IF($V70="Yes",0,$O70))</f>
        <v/>
      </c>
    </row>
    <row r="71">
      <c r="O71" s="11">
        <f>IF($A71="","",IF($F71="Perm",$I71*$J71,($K71-$L71)*$M71*$N71)*Settings!$B$3)</f>
        <v/>
      </c>
      <c r="Q71" s="11">
        <f>IF($A71="","",$O71*$P71)</f>
        <v/>
      </c>
      <c r="R71" s="11">
        <f>IF($A71="","",IF($H71="— none —",0,$O71*(1-$P71)))</f>
        <v/>
      </c>
      <c r="W71" s="13">
        <f>IF($B71="","",$B71+$S71)</f>
        <v/>
      </c>
      <c r="X71" s="14">
        <f>IF($A71="","",IF($V71="Yes","FELL OFF",IF(AND($B71&lt;&gt;"",TODAY()&lt;=$W71,$S71&gt;0),"AT RISK","Cleared")))</f>
        <v/>
      </c>
      <c r="Y71" s="11">
        <f>IF($A71="","",IF($V71="Yes",0,$O71))</f>
        <v/>
      </c>
    </row>
    <row r="72">
      <c r="O72" s="11">
        <f>IF($A72="","",IF($F72="Perm",$I72*$J72,($K72-$L72)*$M72*$N72)*Settings!$B$3)</f>
        <v/>
      </c>
      <c r="Q72" s="11">
        <f>IF($A72="","",$O72*$P72)</f>
        <v/>
      </c>
      <c r="R72" s="11">
        <f>IF($A72="","",IF($H72="— none —",0,$O72*(1-$P72)))</f>
        <v/>
      </c>
      <c r="W72" s="13">
        <f>IF($B72="","",$B72+$S72)</f>
        <v/>
      </c>
      <c r="X72" s="14">
        <f>IF($A72="","",IF($V72="Yes","FELL OFF",IF(AND($B72&lt;&gt;"",TODAY()&lt;=$W72,$S72&gt;0),"AT RISK","Cleared")))</f>
        <v/>
      </c>
      <c r="Y72" s="11">
        <f>IF($A72="","",IF($V72="Yes",0,$O72))</f>
        <v/>
      </c>
    </row>
    <row r="73">
      <c r="O73" s="11">
        <f>IF($A73="","",IF($F73="Perm",$I73*$J73,($K73-$L73)*$M73*$N73)*Settings!$B$3)</f>
        <v/>
      </c>
      <c r="Q73" s="11">
        <f>IF($A73="","",$O73*$P73)</f>
        <v/>
      </c>
      <c r="R73" s="11">
        <f>IF($A73="","",IF($H73="— none —",0,$O73*(1-$P73)))</f>
        <v/>
      </c>
      <c r="W73" s="13">
        <f>IF($B73="","",$B73+$S73)</f>
        <v/>
      </c>
      <c r="X73" s="14">
        <f>IF($A73="","",IF($V73="Yes","FELL OFF",IF(AND($B73&lt;&gt;"",TODAY()&lt;=$W73,$S73&gt;0),"AT RISK","Cleared")))</f>
        <v/>
      </c>
      <c r="Y73" s="11">
        <f>IF($A73="","",IF($V73="Yes",0,$O73))</f>
        <v/>
      </c>
    </row>
    <row r="74">
      <c r="O74" s="11">
        <f>IF($A74="","",IF($F74="Perm",$I74*$J74,($K74-$L74)*$M74*$N74)*Settings!$B$3)</f>
        <v/>
      </c>
      <c r="Q74" s="11">
        <f>IF($A74="","",$O74*$P74)</f>
        <v/>
      </c>
      <c r="R74" s="11">
        <f>IF($A74="","",IF($H74="— none —",0,$O74*(1-$P74)))</f>
        <v/>
      </c>
      <c r="W74" s="13">
        <f>IF($B74="","",$B74+$S74)</f>
        <v/>
      </c>
      <c r="X74" s="14">
        <f>IF($A74="","",IF($V74="Yes","FELL OFF",IF(AND($B74&lt;&gt;"",TODAY()&lt;=$W74,$S74&gt;0),"AT RISK","Cleared")))</f>
        <v/>
      </c>
      <c r="Y74" s="11">
        <f>IF($A74="","",IF($V74="Yes",0,$O74))</f>
        <v/>
      </c>
    </row>
    <row r="75">
      <c r="O75" s="11">
        <f>IF($A75="","",IF($F75="Perm",$I75*$J75,($K75-$L75)*$M75*$N75)*Settings!$B$3)</f>
        <v/>
      </c>
      <c r="Q75" s="11">
        <f>IF($A75="","",$O75*$P75)</f>
        <v/>
      </c>
      <c r="R75" s="11">
        <f>IF($A75="","",IF($H75="— none —",0,$O75*(1-$P75)))</f>
        <v/>
      </c>
      <c r="W75" s="13">
        <f>IF($B75="","",$B75+$S75)</f>
        <v/>
      </c>
      <c r="X75" s="14">
        <f>IF($A75="","",IF($V75="Yes","FELL OFF",IF(AND($B75&lt;&gt;"",TODAY()&lt;=$W75,$S75&gt;0),"AT RISK","Cleared")))</f>
        <v/>
      </c>
      <c r="Y75" s="11">
        <f>IF($A75="","",IF($V75="Yes",0,$O75))</f>
        <v/>
      </c>
    </row>
    <row r="76">
      <c r="O76" s="11">
        <f>IF($A76="","",IF($F76="Perm",$I76*$J76,($K76-$L76)*$M76*$N76)*Settings!$B$3)</f>
        <v/>
      </c>
      <c r="Q76" s="11">
        <f>IF($A76="","",$O76*$P76)</f>
        <v/>
      </c>
      <c r="R76" s="11">
        <f>IF($A76="","",IF($H76="— none —",0,$O76*(1-$P76)))</f>
        <v/>
      </c>
      <c r="W76" s="13">
        <f>IF($B76="","",$B76+$S76)</f>
        <v/>
      </c>
      <c r="X76" s="14">
        <f>IF($A76="","",IF($V76="Yes","FELL OFF",IF(AND($B76&lt;&gt;"",TODAY()&lt;=$W76,$S76&gt;0),"AT RISK","Cleared")))</f>
        <v/>
      </c>
      <c r="Y76" s="11">
        <f>IF($A76="","",IF($V76="Yes",0,$O76))</f>
        <v/>
      </c>
    </row>
    <row r="77">
      <c r="O77" s="11">
        <f>IF($A77="","",IF($F77="Perm",$I77*$J77,($K77-$L77)*$M77*$N77)*Settings!$B$3)</f>
        <v/>
      </c>
      <c r="Q77" s="11">
        <f>IF($A77="","",$O77*$P77)</f>
        <v/>
      </c>
      <c r="R77" s="11">
        <f>IF($A77="","",IF($H77="— none —",0,$O77*(1-$P77)))</f>
        <v/>
      </c>
      <c r="W77" s="13">
        <f>IF($B77="","",$B77+$S77)</f>
        <v/>
      </c>
      <c r="X77" s="14">
        <f>IF($A77="","",IF($V77="Yes","FELL OFF",IF(AND($B77&lt;&gt;"",TODAY()&lt;=$W77,$S77&gt;0),"AT RISK","Cleared")))</f>
        <v/>
      </c>
      <c r="Y77" s="11">
        <f>IF($A77="","",IF($V77="Yes",0,$O77))</f>
        <v/>
      </c>
    </row>
    <row r="78">
      <c r="O78" s="11">
        <f>IF($A78="","",IF($F78="Perm",$I78*$J78,($K78-$L78)*$M78*$N78)*Settings!$B$3)</f>
        <v/>
      </c>
      <c r="Q78" s="11">
        <f>IF($A78="","",$O78*$P78)</f>
        <v/>
      </c>
      <c r="R78" s="11">
        <f>IF($A78="","",IF($H78="— none —",0,$O78*(1-$P78)))</f>
        <v/>
      </c>
      <c r="W78" s="13">
        <f>IF($B78="","",$B78+$S78)</f>
        <v/>
      </c>
      <c r="X78" s="14">
        <f>IF($A78="","",IF($V78="Yes","FELL OFF",IF(AND($B78&lt;&gt;"",TODAY()&lt;=$W78,$S78&gt;0),"AT RISK","Cleared")))</f>
        <v/>
      </c>
      <c r="Y78" s="11">
        <f>IF($A78="","",IF($V78="Yes",0,$O78))</f>
        <v/>
      </c>
    </row>
    <row r="79">
      <c r="O79" s="11">
        <f>IF($A79="","",IF($F79="Perm",$I79*$J79,($K79-$L79)*$M79*$N79)*Settings!$B$3)</f>
        <v/>
      </c>
      <c r="Q79" s="11">
        <f>IF($A79="","",$O79*$P79)</f>
        <v/>
      </c>
      <c r="R79" s="11">
        <f>IF($A79="","",IF($H79="— none —",0,$O79*(1-$P79)))</f>
        <v/>
      </c>
      <c r="W79" s="13">
        <f>IF($B79="","",$B79+$S79)</f>
        <v/>
      </c>
      <c r="X79" s="14">
        <f>IF($A79="","",IF($V79="Yes","FELL OFF",IF(AND($B79&lt;&gt;"",TODAY()&lt;=$W79,$S79&gt;0),"AT RISK","Cleared")))</f>
        <v/>
      </c>
      <c r="Y79" s="11">
        <f>IF($A79="","",IF($V79="Yes",0,$O79))</f>
        <v/>
      </c>
    </row>
    <row r="80">
      <c r="O80" s="11">
        <f>IF($A80="","",IF($F80="Perm",$I80*$J80,($K80-$L80)*$M80*$N80)*Settings!$B$3)</f>
        <v/>
      </c>
      <c r="Q80" s="11">
        <f>IF($A80="","",$O80*$P80)</f>
        <v/>
      </c>
      <c r="R80" s="11">
        <f>IF($A80="","",IF($H80="— none —",0,$O80*(1-$P80)))</f>
        <v/>
      </c>
      <c r="W80" s="13">
        <f>IF($B80="","",$B80+$S80)</f>
        <v/>
      </c>
      <c r="X80" s="14">
        <f>IF($A80="","",IF($V80="Yes","FELL OFF",IF(AND($B80&lt;&gt;"",TODAY()&lt;=$W80,$S80&gt;0),"AT RISK","Cleared")))</f>
        <v/>
      </c>
      <c r="Y80" s="11">
        <f>IF($A80="","",IF($V80="Yes",0,$O80))</f>
        <v/>
      </c>
    </row>
    <row r="81">
      <c r="O81" s="11">
        <f>IF($A81="","",IF($F81="Perm",$I81*$J81,($K81-$L81)*$M81*$N81)*Settings!$B$3)</f>
        <v/>
      </c>
      <c r="Q81" s="11">
        <f>IF($A81="","",$O81*$P81)</f>
        <v/>
      </c>
      <c r="R81" s="11">
        <f>IF($A81="","",IF($H81="— none —",0,$O81*(1-$P81)))</f>
        <v/>
      </c>
      <c r="W81" s="13">
        <f>IF($B81="","",$B81+$S81)</f>
        <v/>
      </c>
      <c r="X81" s="14">
        <f>IF($A81="","",IF($V81="Yes","FELL OFF",IF(AND($B81&lt;&gt;"",TODAY()&lt;=$W81,$S81&gt;0),"AT RISK","Cleared")))</f>
        <v/>
      </c>
      <c r="Y81" s="11">
        <f>IF($A81="","",IF($V81="Yes",0,$O81))</f>
        <v/>
      </c>
    </row>
    <row r="82">
      <c r="O82" s="11">
        <f>IF($A82="","",IF($F82="Perm",$I82*$J82,($K82-$L82)*$M82*$N82)*Settings!$B$3)</f>
        <v/>
      </c>
      <c r="Q82" s="11">
        <f>IF($A82="","",$O82*$P82)</f>
        <v/>
      </c>
      <c r="R82" s="11">
        <f>IF($A82="","",IF($H82="— none —",0,$O82*(1-$P82)))</f>
        <v/>
      </c>
      <c r="W82" s="13">
        <f>IF($B82="","",$B82+$S82)</f>
        <v/>
      </c>
      <c r="X82" s="14">
        <f>IF($A82="","",IF($V82="Yes","FELL OFF",IF(AND($B82&lt;&gt;"",TODAY()&lt;=$W82,$S82&gt;0),"AT RISK","Cleared")))</f>
        <v/>
      </c>
      <c r="Y82" s="11">
        <f>IF($A82="","",IF($V82="Yes",0,$O82))</f>
        <v/>
      </c>
    </row>
    <row r="83">
      <c r="O83" s="11">
        <f>IF($A83="","",IF($F83="Perm",$I83*$J83,($K83-$L83)*$M83*$N83)*Settings!$B$3)</f>
        <v/>
      </c>
      <c r="Q83" s="11">
        <f>IF($A83="","",$O83*$P83)</f>
        <v/>
      </c>
      <c r="R83" s="11">
        <f>IF($A83="","",IF($H83="— none —",0,$O83*(1-$P83)))</f>
        <v/>
      </c>
      <c r="W83" s="13">
        <f>IF($B83="","",$B83+$S83)</f>
        <v/>
      </c>
      <c r="X83" s="14">
        <f>IF($A83="","",IF($V83="Yes","FELL OFF",IF(AND($B83&lt;&gt;"",TODAY()&lt;=$W83,$S83&gt;0),"AT RISK","Cleared")))</f>
        <v/>
      </c>
      <c r="Y83" s="11">
        <f>IF($A83="","",IF($V83="Yes",0,$O83))</f>
        <v/>
      </c>
    </row>
    <row r="84">
      <c r="O84" s="11">
        <f>IF($A84="","",IF($F84="Perm",$I84*$J84,($K84-$L84)*$M84*$N84)*Settings!$B$3)</f>
        <v/>
      </c>
      <c r="Q84" s="11">
        <f>IF($A84="","",$O84*$P84)</f>
        <v/>
      </c>
      <c r="R84" s="11">
        <f>IF($A84="","",IF($H84="— none —",0,$O84*(1-$P84)))</f>
        <v/>
      </c>
      <c r="W84" s="13">
        <f>IF($B84="","",$B84+$S84)</f>
        <v/>
      </c>
      <c r="X84" s="14">
        <f>IF($A84="","",IF($V84="Yes","FELL OFF",IF(AND($B84&lt;&gt;"",TODAY()&lt;=$W84,$S84&gt;0),"AT RISK","Cleared")))</f>
        <v/>
      </c>
      <c r="Y84" s="11">
        <f>IF($A84="","",IF($V84="Yes",0,$O84))</f>
        <v/>
      </c>
    </row>
    <row r="85">
      <c r="O85" s="11">
        <f>IF($A85="","",IF($F85="Perm",$I85*$J85,($K85-$L85)*$M85*$N85)*Settings!$B$3)</f>
        <v/>
      </c>
      <c r="Q85" s="11">
        <f>IF($A85="","",$O85*$P85)</f>
        <v/>
      </c>
      <c r="R85" s="11">
        <f>IF($A85="","",IF($H85="— none —",0,$O85*(1-$P85)))</f>
        <v/>
      </c>
      <c r="W85" s="13">
        <f>IF($B85="","",$B85+$S85)</f>
        <v/>
      </c>
      <c r="X85" s="14">
        <f>IF($A85="","",IF($V85="Yes","FELL OFF",IF(AND($B85&lt;&gt;"",TODAY()&lt;=$W85,$S85&gt;0),"AT RISK","Cleared")))</f>
        <v/>
      </c>
      <c r="Y85" s="11">
        <f>IF($A85="","",IF($V85="Yes",0,$O85))</f>
        <v/>
      </c>
    </row>
    <row r="86">
      <c r="O86" s="11">
        <f>IF($A86="","",IF($F86="Perm",$I86*$J86,($K86-$L86)*$M86*$N86)*Settings!$B$3)</f>
        <v/>
      </c>
      <c r="Q86" s="11">
        <f>IF($A86="","",$O86*$P86)</f>
        <v/>
      </c>
      <c r="R86" s="11">
        <f>IF($A86="","",IF($H86="— none —",0,$O86*(1-$P86)))</f>
        <v/>
      </c>
      <c r="W86" s="13">
        <f>IF($B86="","",$B86+$S86)</f>
        <v/>
      </c>
      <c r="X86" s="14">
        <f>IF($A86="","",IF($V86="Yes","FELL OFF",IF(AND($B86&lt;&gt;"",TODAY()&lt;=$W86,$S86&gt;0),"AT RISK","Cleared")))</f>
        <v/>
      </c>
      <c r="Y86" s="11">
        <f>IF($A86="","",IF($V86="Yes",0,$O86))</f>
        <v/>
      </c>
    </row>
    <row r="87">
      <c r="O87" s="11">
        <f>IF($A87="","",IF($F87="Perm",$I87*$J87,($K87-$L87)*$M87*$N87)*Settings!$B$3)</f>
        <v/>
      </c>
      <c r="Q87" s="11">
        <f>IF($A87="","",$O87*$P87)</f>
        <v/>
      </c>
      <c r="R87" s="11">
        <f>IF($A87="","",IF($H87="— none —",0,$O87*(1-$P87)))</f>
        <v/>
      </c>
      <c r="W87" s="13">
        <f>IF($B87="","",$B87+$S87)</f>
        <v/>
      </c>
      <c r="X87" s="14">
        <f>IF($A87="","",IF($V87="Yes","FELL OFF",IF(AND($B87&lt;&gt;"",TODAY()&lt;=$W87,$S87&gt;0),"AT RISK","Cleared")))</f>
        <v/>
      </c>
      <c r="Y87" s="11">
        <f>IF($A87="","",IF($V87="Yes",0,$O87))</f>
        <v/>
      </c>
    </row>
    <row r="88">
      <c r="O88" s="11">
        <f>IF($A88="","",IF($F88="Perm",$I88*$J88,($K88-$L88)*$M88*$N88)*Settings!$B$3)</f>
        <v/>
      </c>
      <c r="Q88" s="11">
        <f>IF($A88="","",$O88*$P88)</f>
        <v/>
      </c>
      <c r="R88" s="11">
        <f>IF($A88="","",IF($H88="— none —",0,$O88*(1-$P88)))</f>
        <v/>
      </c>
      <c r="W88" s="13">
        <f>IF($B88="","",$B88+$S88)</f>
        <v/>
      </c>
      <c r="X88" s="14">
        <f>IF($A88="","",IF($V88="Yes","FELL OFF",IF(AND($B88&lt;&gt;"",TODAY()&lt;=$W88,$S88&gt;0),"AT RISK","Cleared")))</f>
        <v/>
      </c>
      <c r="Y88" s="11">
        <f>IF($A88="","",IF($V88="Yes",0,$O88))</f>
        <v/>
      </c>
    </row>
    <row r="89">
      <c r="O89" s="11">
        <f>IF($A89="","",IF($F89="Perm",$I89*$J89,($K89-$L89)*$M89*$N89)*Settings!$B$3)</f>
        <v/>
      </c>
      <c r="Q89" s="11">
        <f>IF($A89="","",$O89*$P89)</f>
        <v/>
      </c>
      <c r="R89" s="11">
        <f>IF($A89="","",IF($H89="— none —",0,$O89*(1-$P89)))</f>
        <v/>
      </c>
      <c r="W89" s="13">
        <f>IF($B89="","",$B89+$S89)</f>
        <v/>
      </c>
      <c r="X89" s="14">
        <f>IF($A89="","",IF($V89="Yes","FELL OFF",IF(AND($B89&lt;&gt;"",TODAY()&lt;=$W89,$S89&gt;0),"AT RISK","Cleared")))</f>
        <v/>
      </c>
      <c r="Y89" s="11">
        <f>IF($A89="","",IF($V89="Yes",0,$O89))</f>
        <v/>
      </c>
    </row>
    <row r="90">
      <c r="O90" s="11">
        <f>IF($A90="","",IF($F90="Perm",$I90*$J90,($K90-$L90)*$M90*$N90)*Settings!$B$3)</f>
        <v/>
      </c>
      <c r="Q90" s="11">
        <f>IF($A90="","",$O90*$P90)</f>
        <v/>
      </c>
      <c r="R90" s="11">
        <f>IF($A90="","",IF($H90="— none —",0,$O90*(1-$P90)))</f>
        <v/>
      </c>
      <c r="W90" s="13">
        <f>IF($B90="","",$B90+$S90)</f>
        <v/>
      </c>
      <c r="X90" s="14">
        <f>IF($A90="","",IF($V90="Yes","FELL OFF",IF(AND($B90&lt;&gt;"",TODAY()&lt;=$W90,$S90&gt;0),"AT RISK","Cleared")))</f>
        <v/>
      </c>
      <c r="Y90" s="11">
        <f>IF($A90="","",IF($V90="Yes",0,$O90))</f>
        <v/>
      </c>
    </row>
    <row r="91">
      <c r="O91" s="11">
        <f>IF($A91="","",IF($F91="Perm",$I91*$J91,($K91-$L91)*$M91*$N91)*Settings!$B$3)</f>
        <v/>
      </c>
      <c r="Q91" s="11">
        <f>IF($A91="","",$O91*$P91)</f>
        <v/>
      </c>
      <c r="R91" s="11">
        <f>IF($A91="","",IF($H91="— none —",0,$O91*(1-$P91)))</f>
        <v/>
      </c>
      <c r="W91" s="13">
        <f>IF($B91="","",$B91+$S91)</f>
        <v/>
      </c>
      <c r="X91" s="14">
        <f>IF($A91="","",IF($V91="Yes","FELL OFF",IF(AND($B91&lt;&gt;"",TODAY()&lt;=$W91,$S91&gt;0),"AT RISK","Cleared")))</f>
        <v/>
      </c>
      <c r="Y91" s="11">
        <f>IF($A91="","",IF($V91="Yes",0,$O91))</f>
        <v/>
      </c>
    </row>
    <row r="92">
      <c r="O92" s="11">
        <f>IF($A92="","",IF($F92="Perm",$I92*$J92,($K92-$L92)*$M92*$N92)*Settings!$B$3)</f>
        <v/>
      </c>
      <c r="Q92" s="11">
        <f>IF($A92="","",$O92*$P92)</f>
        <v/>
      </c>
      <c r="R92" s="11">
        <f>IF($A92="","",IF($H92="— none —",0,$O92*(1-$P92)))</f>
        <v/>
      </c>
      <c r="W92" s="13">
        <f>IF($B92="","",$B92+$S92)</f>
        <v/>
      </c>
      <c r="X92" s="14">
        <f>IF($A92="","",IF($V92="Yes","FELL OFF",IF(AND($B92&lt;&gt;"",TODAY()&lt;=$W92,$S92&gt;0),"AT RISK","Cleared")))</f>
        <v/>
      </c>
      <c r="Y92" s="11">
        <f>IF($A92="","",IF($V92="Yes",0,$O92))</f>
        <v/>
      </c>
    </row>
    <row r="93">
      <c r="O93" s="11">
        <f>IF($A93="","",IF($F93="Perm",$I93*$J93,($K93-$L93)*$M93*$N93)*Settings!$B$3)</f>
        <v/>
      </c>
      <c r="Q93" s="11">
        <f>IF($A93="","",$O93*$P93)</f>
        <v/>
      </c>
      <c r="R93" s="11">
        <f>IF($A93="","",IF($H93="— none —",0,$O93*(1-$P93)))</f>
        <v/>
      </c>
      <c r="W93" s="13">
        <f>IF($B93="","",$B93+$S93)</f>
        <v/>
      </c>
      <c r="X93" s="14">
        <f>IF($A93="","",IF($V93="Yes","FELL OFF",IF(AND($B93&lt;&gt;"",TODAY()&lt;=$W93,$S93&gt;0),"AT RISK","Cleared")))</f>
        <v/>
      </c>
      <c r="Y93" s="11">
        <f>IF($A93="","",IF($V93="Yes",0,$O93))</f>
        <v/>
      </c>
    </row>
    <row r="94">
      <c r="O94" s="11">
        <f>IF($A94="","",IF($F94="Perm",$I94*$J94,($K94-$L94)*$M94*$N94)*Settings!$B$3)</f>
        <v/>
      </c>
      <c r="Q94" s="11">
        <f>IF($A94="","",$O94*$P94)</f>
        <v/>
      </c>
      <c r="R94" s="11">
        <f>IF($A94="","",IF($H94="— none —",0,$O94*(1-$P94)))</f>
        <v/>
      </c>
      <c r="W94" s="13">
        <f>IF($B94="","",$B94+$S94)</f>
        <v/>
      </c>
      <c r="X94" s="14">
        <f>IF($A94="","",IF($V94="Yes","FELL OFF",IF(AND($B94&lt;&gt;"",TODAY()&lt;=$W94,$S94&gt;0),"AT RISK","Cleared")))</f>
        <v/>
      </c>
      <c r="Y94" s="11">
        <f>IF($A94="","",IF($V94="Yes",0,$O94))</f>
        <v/>
      </c>
    </row>
    <row r="95">
      <c r="O95" s="11">
        <f>IF($A95="","",IF($F95="Perm",$I95*$J95,($K95-$L95)*$M95*$N95)*Settings!$B$3)</f>
        <v/>
      </c>
      <c r="Q95" s="11">
        <f>IF($A95="","",$O95*$P95)</f>
        <v/>
      </c>
      <c r="R95" s="11">
        <f>IF($A95="","",IF($H95="— none —",0,$O95*(1-$P95)))</f>
        <v/>
      </c>
      <c r="W95" s="13">
        <f>IF($B95="","",$B95+$S95)</f>
        <v/>
      </c>
      <c r="X95" s="14">
        <f>IF($A95="","",IF($V95="Yes","FELL OFF",IF(AND($B95&lt;&gt;"",TODAY()&lt;=$W95,$S95&gt;0),"AT RISK","Cleared")))</f>
        <v/>
      </c>
      <c r="Y95" s="11">
        <f>IF($A95="","",IF($V95="Yes",0,$O95))</f>
        <v/>
      </c>
    </row>
    <row r="96">
      <c r="O96" s="11">
        <f>IF($A96="","",IF($F96="Perm",$I96*$J96,($K96-$L96)*$M96*$N96)*Settings!$B$3)</f>
        <v/>
      </c>
      <c r="Q96" s="11">
        <f>IF($A96="","",$O96*$P96)</f>
        <v/>
      </c>
      <c r="R96" s="11">
        <f>IF($A96="","",IF($H96="— none —",0,$O96*(1-$P96)))</f>
        <v/>
      </c>
      <c r="W96" s="13">
        <f>IF($B96="","",$B96+$S96)</f>
        <v/>
      </c>
      <c r="X96" s="14">
        <f>IF($A96="","",IF($V96="Yes","FELL OFF",IF(AND($B96&lt;&gt;"",TODAY()&lt;=$W96,$S96&gt;0),"AT RISK","Cleared")))</f>
        <v/>
      </c>
      <c r="Y96" s="11">
        <f>IF($A96="","",IF($V96="Yes",0,$O96))</f>
        <v/>
      </c>
    </row>
    <row r="97">
      <c r="O97" s="11">
        <f>IF($A97="","",IF($F97="Perm",$I97*$J97,($K97-$L97)*$M97*$N97)*Settings!$B$3)</f>
        <v/>
      </c>
      <c r="Q97" s="11">
        <f>IF($A97="","",$O97*$P97)</f>
        <v/>
      </c>
      <c r="R97" s="11">
        <f>IF($A97="","",IF($H97="— none —",0,$O97*(1-$P97)))</f>
        <v/>
      </c>
      <c r="W97" s="13">
        <f>IF($B97="","",$B97+$S97)</f>
        <v/>
      </c>
      <c r="X97" s="14">
        <f>IF($A97="","",IF($V97="Yes","FELL OFF",IF(AND($B97&lt;&gt;"",TODAY()&lt;=$W97,$S97&gt;0),"AT RISK","Cleared")))</f>
        <v/>
      </c>
      <c r="Y97" s="11">
        <f>IF($A97="","",IF($V97="Yes",0,$O97))</f>
        <v/>
      </c>
    </row>
    <row r="98">
      <c r="O98" s="11">
        <f>IF($A98="","",IF($F98="Perm",$I98*$J98,($K98-$L98)*$M98*$N98)*Settings!$B$3)</f>
        <v/>
      </c>
      <c r="Q98" s="11">
        <f>IF($A98="","",$O98*$P98)</f>
        <v/>
      </c>
      <c r="R98" s="11">
        <f>IF($A98="","",IF($H98="— none —",0,$O98*(1-$P98)))</f>
        <v/>
      </c>
      <c r="W98" s="13">
        <f>IF($B98="","",$B98+$S98)</f>
        <v/>
      </c>
      <c r="X98" s="14">
        <f>IF($A98="","",IF($V98="Yes","FELL OFF",IF(AND($B98&lt;&gt;"",TODAY()&lt;=$W98,$S98&gt;0),"AT RISK","Cleared")))</f>
        <v/>
      </c>
      <c r="Y98" s="11">
        <f>IF($A98="","",IF($V98="Yes",0,$O98))</f>
        <v/>
      </c>
    </row>
    <row r="99">
      <c r="O99" s="11">
        <f>IF($A99="","",IF($F99="Perm",$I99*$J99,($K99-$L99)*$M99*$N99)*Settings!$B$3)</f>
        <v/>
      </c>
      <c r="Q99" s="11">
        <f>IF($A99="","",$O99*$P99)</f>
        <v/>
      </c>
      <c r="R99" s="11">
        <f>IF($A99="","",IF($H99="— none —",0,$O99*(1-$P99)))</f>
        <v/>
      </c>
      <c r="W99" s="13">
        <f>IF($B99="","",$B99+$S99)</f>
        <v/>
      </c>
      <c r="X99" s="14">
        <f>IF($A99="","",IF($V99="Yes","FELL OFF",IF(AND($B99&lt;&gt;"",TODAY()&lt;=$W99,$S99&gt;0),"AT RISK","Cleared")))</f>
        <v/>
      </c>
      <c r="Y99" s="11">
        <f>IF($A99="","",IF($V99="Yes",0,$O99))</f>
        <v/>
      </c>
    </row>
    <row r="100">
      <c r="O100" s="11">
        <f>IF($A100="","",IF($F100="Perm",$I100*$J100,($K100-$L100)*$M100*$N100)*Settings!$B$3)</f>
        <v/>
      </c>
      <c r="Q100" s="11">
        <f>IF($A100="","",$O100*$P100)</f>
        <v/>
      </c>
      <c r="R100" s="11">
        <f>IF($A100="","",IF($H100="— none —",0,$O100*(1-$P100)))</f>
        <v/>
      </c>
      <c r="W100" s="13">
        <f>IF($B100="","",$B100+$S100)</f>
        <v/>
      </c>
      <c r="X100" s="14">
        <f>IF($A100="","",IF($V100="Yes","FELL OFF",IF(AND($B100&lt;&gt;"",TODAY()&lt;=$W100,$S100&gt;0),"AT RISK","Cleared")))</f>
        <v/>
      </c>
      <c r="Y100" s="11">
        <f>IF($A100="","",IF($V100="Yes",0,$O100))</f>
        <v/>
      </c>
    </row>
    <row r="101">
      <c r="O101" s="11">
        <f>IF($A101="","",IF($F101="Perm",$I101*$J101,($K101-$L101)*$M101*$N101)*Settings!$B$3)</f>
        <v/>
      </c>
      <c r="Q101" s="11">
        <f>IF($A101="","",$O101*$P101)</f>
        <v/>
      </c>
      <c r="R101" s="11">
        <f>IF($A101="","",IF($H101="— none —",0,$O101*(1-$P101)))</f>
        <v/>
      </c>
      <c r="W101" s="13">
        <f>IF($B101="","",$B101+$S101)</f>
        <v/>
      </c>
      <c r="X101" s="14">
        <f>IF($A101="","",IF($V101="Yes","FELL OFF",IF(AND($B101&lt;&gt;"",TODAY()&lt;=$W101,$S101&gt;0),"AT RISK","Cleared")))</f>
        <v/>
      </c>
      <c r="Y101" s="11">
        <f>IF($A101="","",IF($V101="Yes",0,$O101))</f>
        <v/>
      </c>
    </row>
    <row r="102">
      <c r="O102" s="11">
        <f>IF($A102="","",IF($F102="Perm",$I102*$J102,($K102-$L102)*$M102*$N102)*Settings!$B$3)</f>
        <v/>
      </c>
      <c r="Q102" s="11">
        <f>IF($A102="","",$O102*$P102)</f>
        <v/>
      </c>
      <c r="R102" s="11">
        <f>IF($A102="","",IF($H102="— none —",0,$O102*(1-$P102)))</f>
        <v/>
      </c>
      <c r="W102" s="13">
        <f>IF($B102="","",$B102+$S102)</f>
        <v/>
      </c>
      <c r="X102" s="14">
        <f>IF($A102="","",IF($V102="Yes","FELL OFF",IF(AND($B102&lt;&gt;"",TODAY()&lt;=$W102,$S102&gt;0),"AT RISK","Cleared")))</f>
        <v/>
      </c>
      <c r="Y102" s="11">
        <f>IF($A102="","",IF($V102="Yes",0,$O102))</f>
        <v/>
      </c>
    </row>
    <row r="103">
      <c r="O103" s="11">
        <f>IF($A103="","",IF($F103="Perm",$I103*$J103,($K103-$L103)*$M103*$N103)*Settings!$B$3)</f>
        <v/>
      </c>
      <c r="Q103" s="11">
        <f>IF($A103="","",$O103*$P103)</f>
        <v/>
      </c>
      <c r="R103" s="11">
        <f>IF($A103="","",IF($H103="— none —",0,$O103*(1-$P103)))</f>
        <v/>
      </c>
      <c r="W103" s="13">
        <f>IF($B103="","",$B103+$S103)</f>
        <v/>
      </c>
      <c r="X103" s="14">
        <f>IF($A103="","",IF($V103="Yes","FELL OFF",IF(AND($B103&lt;&gt;"",TODAY()&lt;=$W103,$S103&gt;0),"AT RISK","Cleared")))</f>
        <v/>
      </c>
      <c r="Y103" s="11">
        <f>IF($A103="","",IF($V103="Yes",0,$O103))</f>
        <v/>
      </c>
    </row>
    <row r="104">
      <c r="O104" s="11">
        <f>IF($A104="","",IF($F104="Perm",$I104*$J104,($K104-$L104)*$M104*$N104)*Settings!$B$3)</f>
        <v/>
      </c>
      <c r="Q104" s="11">
        <f>IF($A104="","",$O104*$P104)</f>
        <v/>
      </c>
      <c r="R104" s="11">
        <f>IF($A104="","",IF($H104="— none —",0,$O104*(1-$P104)))</f>
        <v/>
      </c>
      <c r="W104" s="13">
        <f>IF($B104="","",$B104+$S104)</f>
        <v/>
      </c>
      <c r="X104" s="14">
        <f>IF($A104="","",IF($V104="Yes","FELL OFF",IF(AND($B104&lt;&gt;"",TODAY()&lt;=$W104,$S104&gt;0),"AT RISK","Cleared")))</f>
        <v/>
      </c>
      <c r="Y104" s="11">
        <f>IF($A104="","",IF($V104="Yes",0,$O104))</f>
        <v/>
      </c>
    </row>
    <row r="105">
      <c r="O105" s="11">
        <f>IF($A105="","",IF($F105="Perm",$I105*$J105,($K105-$L105)*$M105*$N105)*Settings!$B$3)</f>
        <v/>
      </c>
      <c r="Q105" s="11">
        <f>IF($A105="","",$O105*$P105)</f>
        <v/>
      </c>
      <c r="R105" s="11">
        <f>IF($A105="","",IF($H105="— none —",0,$O105*(1-$P105)))</f>
        <v/>
      </c>
      <c r="W105" s="13">
        <f>IF($B105="","",$B105+$S105)</f>
        <v/>
      </c>
      <c r="X105" s="14">
        <f>IF($A105="","",IF($V105="Yes","FELL OFF",IF(AND($B105&lt;&gt;"",TODAY()&lt;=$W105,$S105&gt;0),"AT RISK","Cleared")))</f>
        <v/>
      </c>
      <c r="Y105" s="11">
        <f>IF($A105="","",IF($V105="Yes",0,$O105))</f>
        <v/>
      </c>
    </row>
    <row r="106">
      <c r="O106" s="11">
        <f>IF($A106="","",IF($F106="Perm",$I106*$J106,($K106-$L106)*$M106*$N106)*Settings!$B$3)</f>
        <v/>
      </c>
      <c r="Q106" s="11">
        <f>IF($A106="","",$O106*$P106)</f>
        <v/>
      </c>
      <c r="R106" s="11">
        <f>IF($A106="","",IF($H106="— none —",0,$O106*(1-$P106)))</f>
        <v/>
      </c>
      <c r="W106" s="13">
        <f>IF($B106="","",$B106+$S106)</f>
        <v/>
      </c>
      <c r="X106" s="14">
        <f>IF($A106="","",IF($V106="Yes","FELL OFF",IF(AND($B106&lt;&gt;"",TODAY()&lt;=$W106,$S106&gt;0),"AT RISK","Cleared")))</f>
        <v/>
      </c>
      <c r="Y106" s="11">
        <f>IF($A106="","",IF($V106="Yes",0,$O106))</f>
        <v/>
      </c>
    </row>
    <row r="107">
      <c r="O107" s="11">
        <f>IF($A107="","",IF($F107="Perm",$I107*$J107,($K107-$L107)*$M107*$N107)*Settings!$B$3)</f>
        <v/>
      </c>
      <c r="Q107" s="11">
        <f>IF($A107="","",$O107*$P107)</f>
        <v/>
      </c>
      <c r="R107" s="11">
        <f>IF($A107="","",IF($H107="— none —",0,$O107*(1-$P107)))</f>
        <v/>
      </c>
      <c r="W107" s="13">
        <f>IF($B107="","",$B107+$S107)</f>
        <v/>
      </c>
      <c r="X107" s="14">
        <f>IF($A107="","",IF($V107="Yes","FELL OFF",IF(AND($B107&lt;&gt;"",TODAY()&lt;=$W107,$S107&gt;0),"AT RISK","Cleared")))</f>
        <v/>
      </c>
      <c r="Y107" s="11">
        <f>IF($A107="","",IF($V107="Yes",0,$O107))</f>
        <v/>
      </c>
    </row>
    <row r="108">
      <c r="O108" s="11">
        <f>IF($A108="","",IF($F108="Perm",$I108*$J108,($K108-$L108)*$M108*$N108)*Settings!$B$3)</f>
        <v/>
      </c>
      <c r="Q108" s="11">
        <f>IF($A108="","",$O108*$P108)</f>
        <v/>
      </c>
      <c r="R108" s="11">
        <f>IF($A108="","",IF($H108="— none —",0,$O108*(1-$P108)))</f>
        <v/>
      </c>
      <c r="W108" s="13">
        <f>IF($B108="","",$B108+$S108)</f>
        <v/>
      </c>
      <c r="X108" s="14">
        <f>IF($A108="","",IF($V108="Yes","FELL OFF",IF(AND($B108&lt;&gt;"",TODAY()&lt;=$W108,$S108&gt;0),"AT RISK","Cleared")))</f>
        <v/>
      </c>
      <c r="Y108" s="11">
        <f>IF($A108="","",IF($V108="Yes",0,$O108))</f>
        <v/>
      </c>
    </row>
    <row r="109">
      <c r="O109" s="11">
        <f>IF($A109="","",IF($F109="Perm",$I109*$J109,($K109-$L109)*$M109*$N109)*Settings!$B$3)</f>
        <v/>
      </c>
      <c r="Q109" s="11">
        <f>IF($A109="","",$O109*$P109)</f>
        <v/>
      </c>
      <c r="R109" s="11">
        <f>IF($A109="","",IF($H109="— none —",0,$O109*(1-$P109)))</f>
        <v/>
      </c>
      <c r="W109" s="13">
        <f>IF($B109="","",$B109+$S109)</f>
        <v/>
      </c>
      <c r="X109" s="14">
        <f>IF($A109="","",IF($V109="Yes","FELL OFF",IF(AND($B109&lt;&gt;"",TODAY()&lt;=$W109,$S109&gt;0),"AT RISK","Cleared")))</f>
        <v/>
      </c>
      <c r="Y109" s="11">
        <f>IF($A109="","",IF($V109="Yes",0,$O109))</f>
        <v/>
      </c>
    </row>
    <row r="110">
      <c r="O110" s="11">
        <f>IF($A110="","",IF($F110="Perm",$I110*$J110,($K110-$L110)*$M110*$N110)*Settings!$B$3)</f>
        <v/>
      </c>
      <c r="Q110" s="11">
        <f>IF($A110="","",$O110*$P110)</f>
        <v/>
      </c>
      <c r="R110" s="11">
        <f>IF($A110="","",IF($H110="— none —",0,$O110*(1-$P110)))</f>
        <v/>
      </c>
      <c r="W110" s="13">
        <f>IF($B110="","",$B110+$S110)</f>
        <v/>
      </c>
      <c r="X110" s="14">
        <f>IF($A110="","",IF($V110="Yes","FELL OFF",IF(AND($B110&lt;&gt;"",TODAY()&lt;=$W110,$S110&gt;0),"AT RISK","Cleared")))</f>
        <v/>
      </c>
      <c r="Y110" s="11">
        <f>IF($A110="","",IF($V110="Yes",0,$O110))</f>
        <v/>
      </c>
    </row>
    <row r="111">
      <c r="O111" s="11">
        <f>IF($A111="","",IF($F111="Perm",$I111*$J111,($K111-$L111)*$M111*$N111)*Settings!$B$3)</f>
        <v/>
      </c>
      <c r="Q111" s="11">
        <f>IF($A111="","",$O111*$P111)</f>
        <v/>
      </c>
      <c r="R111" s="11">
        <f>IF($A111="","",IF($H111="— none —",0,$O111*(1-$P111)))</f>
        <v/>
      </c>
      <c r="W111" s="13">
        <f>IF($B111="","",$B111+$S111)</f>
        <v/>
      </c>
      <c r="X111" s="14">
        <f>IF($A111="","",IF($V111="Yes","FELL OFF",IF(AND($B111&lt;&gt;"",TODAY()&lt;=$W111,$S111&gt;0),"AT RISK","Cleared")))</f>
        <v/>
      </c>
      <c r="Y111" s="11">
        <f>IF($A111="","",IF($V111="Yes",0,$O111))</f>
        <v/>
      </c>
    </row>
    <row r="112">
      <c r="O112" s="11">
        <f>IF($A112="","",IF($F112="Perm",$I112*$J112,($K112-$L112)*$M112*$N112)*Settings!$B$3)</f>
        <v/>
      </c>
      <c r="Q112" s="11">
        <f>IF($A112="","",$O112*$P112)</f>
        <v/>
      </c>
      <c r="R112" s="11">
        <f>IF($A112="","",IF($H112="— none —",0,$O112*(1-$P112)))</f>
        <v/>
      </c>
      <c r="W112" s="13">
        <f>IF($B112="","",$B112+$S112)</f>
        <v/>
      </c>
      <c r="X112" s="14">
        <f>IF($A112="","",IF($V112="Yes","FELL OFF",IF(AND($B112&lt;&gt;"",TODAY()&lt;=$W112,$S112&gt;0),"AT RISK","Cleared")))</f>
        <v/>
      </c>
      <c r="Y112" s="11">
        <f>IF($A112="","",IF($V112="Yes",0,$O112))</f>
        <v/>
      </c>
    </row>
    <row r="113">
      <c r="O113" s="11">
        <f>IF($A113="","",IF($F113="Perm",$I113*$J113,($K113-$L113)*$M113*$N113)*Settings!$B$3)</f>
        <v/>
      </c>
      <c r="Q113" s="11">
        <f>IF($A113="","",$O113*$P113)</f>
        <v/>
      </c>
      <c r="R113" s="11">
        <f>IF($A113="","",IF($H113="— none —",0,$O113*(1-$P113)))</f>
        <v/>
      </c>
      <c r="W113" s="13">
        <f>IF($B113="","",$B113+$S113)</f>
        <v/>
      </c>
      <c r="X113" s="14">
        <f>IF($A113="","",IF($V113="Yes","FELL OFF",IF(AND($B113&lt;&gt;"",TODAY()&lt;=$W113,$S113&gt;0),"AT RISK","Cleared")))</f>
        <v/>
      </c>
      <c r="Y113" s="11">
        <f>IF($A113="","",IF($V113="Yes",0,$O113))</f>
        <v/>
      </c>
    </row>
    <row r="114">
      <c r="O114" s="11">
        <f>IF($A114="","",IF($F114="Perm",$I114*$J114,($K114-$L114)*$M114*$N114)*Settings!$B$3)</f>
        <v/>
      </c>
      <c r="Q114" s="11">
        <f>IF($A114="","",$O114*$P114)</f>
        <v/>
      </c>
      <c r="R114" s="11">
        <f>IF($A114="","",IF($H114="— none —",0,$O114*(1-$P114)))</f>
        <v/>
      </c>
      <c r="W114" s="13">
        <f>IF($B114="","",$B114+$S114)</f>
        <v/>
      </c>
      <c r="X114" s="14">
        <f>IF($A114="","",IF($V114="Yes","FELL OFF",IF(AND($B114&lt;&gt;"",TODAY()&lt;=$W114,$S114&gt;0),"AT RISK","Cleared")))</f>
        <v/>
      </c>
      <c r="Y114" s="11">
        <f>IF($A114="","",IF($V114="Yes",0,$O114))</f>
        <v/>
      </c>
    </row>
    <row r="115">
      <c r="O115" s="11">
        <f>IF($A115="","",IF($F115="Perm",$I115*$J115,($K115-$L115)*$M115*$N115)*Settings!$B$3)</f>
        <v/>
      </c>
      <c r="Q115" s="11">
        <f>IF($A115="","",$O115*$P115)</f>
        <v/>
      </c>
      <c r="R115" s="11">
        <f>IF($A115="","",IF($H115="— none —",0,$O115*(1-$P115)))</f>
        <v/>
      </c>
      <c r="W115" s="13">
        <f>IF($B115="","",$B115+$S115)</f>
        <v/>
      </c>
      <c r="X115" s="14">
        <f>IF($A115="","",IF($V115="Yes","FELL OFF",IF(AND($B115&lt;&gt;"",TODAY()&lt;=$W115,$S115&gt;0),"AT RISK","Cleared")))</f>
        <v/>
      </c>
      <c r="Y115" s="11">
        <f>IF($A115="","",IF($V115="Yes",0,$O115))</f>
        <v/>
      </c>
    </row>
    <row r="116">
      <c r="O116" s="11">
        <f>IF($A116="","",IF($F116="Perm",$I116*$J116,($K116-$L116)*$M116*$N116)*Settings!$B$3)</f>
        <v/>
      </c>
      <c r="Q116" s="11">
        <f>IF($A116="","",$O116*$P116)</f>
        <v/>
      </c>
      <c r="R116" s="11">
        <f>IF($A116="","",IF($H116="— none —",0,$O116*(1-$P116)))</f>
        <v/>
      </c>
      <c r="W116" s="13">
        <f>IF($B116="","",$B116+$S116)</f>
        <v/>
      </c>
      <c r="X116" s="14">
        <f>IF($A116="","",IF($V116="Yes","FELL OFF",IF(AND($B116&lt;&gt;"",TODAY()&lt;=$W116,$S116&gt;0),"AT RISK","Cleared")))</f>
        <v/>
      </c>
      <c r="Y116" s="11">
        <f>IF($A116="","",IF($V116="Yes",0,$O116))</f>
        <v/>
      </c>
    </row>
    <row r="117">
      <c r="O117" s="11">
        <f>IF($A117="","",IF($F117="Perm",$I117*$J117,($K117-$L117)*$M117*$N117)*Settings!$B$3)</f>
        <v/>
      </c>
      <c r="Q117" s="11">
        <f>IF($A117="","",$O117*$P117)</f>
        <v/>
      </c>
      <c r="R117" s="11">
        <f>IF($A117="","",IF($H117="— none —",0,$O117*(1-$P117)))</f>
        <v/>
      </c>
      <c r="W117" s="13">
        <f>IF($B117="","",$B117+$S117)</f>
        <v/>
      </c>
      <c r="X117" s="14">
        <f>IF($A117="","",IF($V117="Yes","FELL OFF",IF(AND($B117&lt;&gt;"",TODAY()&lt;=$W117,$S117&gt;0),"AT RISK","Cleared")))</f>
        <v/>
      </c>
      <c r="Y117" s="11">
        <f>IF($A117="","",IF($V117="Yes",0,$O117))</f>
        <v/>
      </c>
    </row>
    <row r="118">
      <c r="O118" s="11">
        <f>IF($A118="","",IF($F118="Perm",$I118*$J118,($K118-$L118)*$M118*$N118)*Settings!$B$3)</f>
        <v/>
      </c>
      <c r="Q118" s="11">
        <f>IF($A118="","",$O118*$P118)</f>
        <v/>
      </c>
      <c r="R118" s="11">
        <f>IF($A118="","",IF($H118="— none —",0,$O118*(1-$P118)))</f>
        <v/>
      </c>
      <c r="W118" s="13">
        <f>IF($B118="","",$B118+$S118)</f>
        <v/>
      </c>
      <c r="X118" s="14">
        <f>IF($A118="","",IF($V118="Yes","FELL OFF",IF(AND($B118&lt;&gt;"",TODAY()&lt;=$W118,$S118&gt;0),"AT RISK","Cleared")))</f>
        <v/>
      </c>
      <c r="Y118" s="11">
        <f>IF($A118="","",IF($V118="Yes",0,$O118))</f>
        <v/>
      </c>
    </row>
    <row r="119">
      <c r="O119" s="11">
        <f>IF($A119="","",IF($F119="Perm",$I119*$J119,($K119-$L119)*$M119*$N119)*Settings!$B$3)</f>
        <v/>
      </c>
      <c r="Q119" s="11">
        <f>IF($A119="","",$O119*$P119)</f>
        <v/>
      </c>
      <c r="R119" s="11">
        <f>IF($A119="","",IF($H119="— none —",0,$O119*(1-$P119)))</f>
        <v/>
      </c>
      <c r="W119" s="13">
        <f>IF($B119="","",$B119+$S119)</f>
        <v/>
      </c>
      <c r="X119" s="14">
        <f>IF($A119="","",IF($V119="Yes","FELL OFF",IF(AND($B119&lt;&gt;"",TODAY()&lt;=$W119,$S119&gt;0),"AT RISK","Cleared")))</f>
        <v/>
      </c>
      <c r="Y119" s="11">
        <f>IF($A119="","",IF($V119="Yes",0,$O119))</f>
        <v/>
      </c>
    </row>
    <row r="120">
      <c r="O120" s="11">
        <f>IF($A120="","",IF($F120="Perm",$I120*$J120,($K120-$L120)*$M120*$N120)*Settings!$B$3)</f>
        <v/>
      </c>
      <c r="Q120" s="11">
        <f>IF($A120="","",$O120*$P120)</f>
        <v/>
      </c>
      <c r="R120" s="11">
        <f>IF($A120="","",IF($H120="— none —",0,$O120*(1-$P120)))</f>
        <v/>
      </c>
      <c r="W120" s="13">
        <f>IF($B120="","",$B120+$S120)</f>
        <v/>
      </c>
      <c r="X120" s="14">
        <f>IF($A120="","",IF($V120="Yes","FELL OFF",IF(AND($B120&lt;&gt;"",TODAY()&lt;=$W120,$S120&gt;0),"AT RISK","Cleared")))</f>
        <v/>
      </c>
      <c r="Y120" s="11">
        <f>IF($A120="","",IF($V120="Yes",0,$O120))</f>
        <v/>
      </c>
    </row>
    <row r="121">
      <c r="O121" s="11">
        <f>IF($A121="","",IF($F121="Perm",$I121*$J121,($K121-$L121)*$M121*$N121)*Settings!$B$3)</f>
        <v/>
      </c>
      <c r="Q121" s="11">
        <f>IF($A121="","",$O121*$P121)</f>
        <v/>
      </c>
      <c r="R121" s="11">
        <f>IF($A121="","",IF($H121="— none —",0,$O121*(1-$P121)))</f>
        <v/>
      </c>
      <c r="W121" s="13">
        <f>IF($B121="","",$B121+$S121)</f>
        <v/>
      </c>
      <c r="X121" s="14">
        <f>IF($A121="","",IF($V121="Yes","FELL OFF",IF(AND($B121&lt;&gt;"",TODAY()&lt;=$W121,$S121&gt;0),"AT RISK","Cleared")))</f>
        <v/>
      </c>
      <c r="Y121" s="11">
        <f>IF($A121="","",IF($V121="Yes",0,$O121))</f>
        <v/>
      </c>
    </row>
    <row r="122">
      <c r="O122" s="11">
        <f>IF($A122="","",IF($F122="Perm",$I122*$J122,($K122-$L122)*$M122*$N122)*Settings!$B$3)</f>
        <v/>
      </c>
      <c r="Q122" s="11">
        <f>IF($A122="","",$O122*$P122)</f>
        <v/>
      </c>
      <c r="R122" s="11">
        <f>IF($A122="","",IF($H122="— none —",0,$O122*(1-$P122)))</f>
        <v/>
      </c>
      <c r="W122" s="13">
        <f>IF($B122="","",$B122+$S122)</f>
        <v/>
      </c>
      <c r="X122" s="14">
        <f>IF($A122="","",IF($V122="Yes","FELL OFF",IF(AND($B122&lt;&gt;"",TODAY()&lt;=$W122,$S122&gt;0),"AT RISK","Cleared")))</f>
        <v/>
      </c>
      <c r="Y122" s="11">
        <f>IF($A122="","",IF($V122="Yes",0,$O122))</f>
        <v/>
      </c>
    </row>
    <row r="123">
      <c r="O123" s="11">
        <f>IF($A123="","",IF($F123="Perm",$I123*$J123,($K123-$L123)*$M123*$N123)*Settings!$B$3)</f>
        <v/>
      </c>
      <c r="Q123" s="11">
        <f>IF($A123="","",$O123*$P123)</f>
        <v/>
      </c>
      <c r="R123" s="11">
        <f>IF($A123="","",IF($H123="— none —",0,$O123*(1-$P123)))</f>
        <v/>
      </c>
      <c r="W123" s="13">
        <f>IF($B123="","",$B123+$S123)</f>
        <v/>
      </c>
      <c r="X123" s="14">
        <f>IF($A123="","",IF($V123="Yes","FELL OFF",IF(AND($B123&lt;&gt;"",TODAY()&lt;=$W123,$S123&gt;0),"AT RISK","Cleared")))</f>
        <v/>
      </c>
      <c r="Y123" s="11">
        <f>IF($A123="","",IF($V123="Yes",0,$O123))</f>
        <v/>
      </c>
    </row>
    <row r="124">
      <c r="O124" s="11">
        <f>IF($A124="","",IF($F124="Perm",$I124*$J124,($K124-$L124)*$M124*$N124)*Settings!$B$3)</f>
        <v/>
      </c>
      <c r="Q124" s="11">
        <f>IF($A124="","",$O124*$P124)</f>
        <v/>
      </c>
      <c r="R124" s="11">
        <f>IF($A124="","",IF($H124="— none —",0,$O124*(1-$P124)))</f>
        <v/>
      </c>
      <c r="W124" s="13">
        <f>IF($B124="","",$B124+$S124)</f>
        <v/>
      </c>
      <c r="X124" s="14">
        <f>IF($A124="","",IF($V124="Yes","FELL OFF",IF(AND($B124&lt;&gt;"",TODAY()&lt;=$W124,$S124&gt;0),"AT RISK","Cleared")))</f>
        <v/>
      </c>
      <c r="Y124" s="11">
        <f>IF($A124="","",IF($V124="Yes",0,$O124))</f>
        <v/>
      </c>
    </row>
    <row r="125">
      <c r="O125" s="11">
        <f>IF($A125="","",IF($F125="Perm",$I125*$J125,($K125-$L125)*$M125*$N125)*Settings!$B$3)</f>
        <v/>
      </c>
      <c r="Q125" s="11">
        <f>IF($A125="","",$O125*$P125)</f>
        <v/>
      </c>
      <c r="R125" s="11">
        <f>IF($A125="","",IF($H125="— none —",0,$O125*(1-$P125)))</f>
        <v/>
      </c>
      <c r="W125" s="13">
        <f>IF($B125="","",$B125+$S125)</f>
        <v/>
      </c>
      <c r="X125" s="14">
        <f>IF($A125="","",IF($V125="Yes","FELL OFF",IF(AND($B125&lt;&gt;"",TODAY()&lt;=$W125,$S125&gt;0),"AT RISK","Cleared")))</f>
        <v/>
      </c>
      <c r="Y125" s="11">
        <f>IF($A125="","",IF($V125="Yes",0,$O125))</f>
        <v/>
      </c>
    </row>
    <row r="126">
      <c r="O126" s="11">
        <f>IF($A126="","",IF($F126="Perm",$I126*$J126,($K126-$L126)*$M126*$N126)*Settings!$B$3)</f>
        <v/>
      </c>
      <c r="Q126" s="11">
        <f>IF($A126="","",$O126*$P126)</f>
        <v/>
      </c>
      <c r="R126" s="11">
        <f>IF($A126="","",IF($H126="— none —",0,$O126*(1-$P126)))</f>
        <v/>
      </c>
      <c r="W126" s="13">
        <f>IF($B126="","",$B126+$S126)</f>
        <v/>
      </c>
      <c r="X126" s="14">
        <f>IF($A126="","",IF($V126="Yes","FELL OFF",IF(AND($B126&lt;&gt;"",TODAY()&lt;=$W126,$S126&gt;0),"AT RISK","Cleared")))</f>
        <v/>
      </c>
      <c r="Y126" s="11">
        <f>IF($A126="","",IF($V126="Yes",0,$O126))</f>
        <v/>
      </c>
    </row>
    <row r="127">
      <c r="O127" s="11">
        <f>IF($A127="","",IF($F127="Perm",$I127*$J127,($K127-$L127)*$M127*$N127)*Settings!$B$3)</f>
        <v/>
      </c>
      <c r="Q127" s="11">
        <f>IF($A127="","",$O127*$P127)</f>
        <v/>
      </c>
      <c r="R127" s="11">
        <f>IF($A127="","",IF($H127="— none —",0,$O127*(1-$P127)))</f>
        <v/>
      </c>
      <c r="W127" s="13">
        <f>IF($B127="","",$B127+$S127)</f>
        <v/>
      </c>
      <c r="X127" s="14">
        <f>IF($A127="","",IF($V127="Yes","FELL OFF",IF(AND($B127&lt;&gt;"",TODAY()&lt;=$W127,$S127&gt;0),"AT RISK","Cleared")))</f>
        <v/>
      </c>
      <c r="Y127" s="11">
        <f>IF($A127="","",IF($V127="Yes",0,$O127))</f>
        <v/>
      </c>
    </row>
    <row r="128">
      <c r="O128" s="11">
        <f>IF($A128="","",IF($F128="Perm",$I128*$J128,($K128-$L128)*$M128*$N128)*Settings!$B$3)</f>
        <v/>
      </c>
      <c r="Q128" s="11">
        <f>IF($A128="","",$O128*$P128)</f>
        <v/>
      </c>
      <c r="R128" s="11">
        <f>IF($A128="","",IF($H128="— none —",0,$O128*(1-$P128)))</f>
        <v/>
      </c>
      <c r="W128" s="13">
        <f>IF($B128="","",$B128+$S128)</f>
        <v/>
      </c>
      <c r="X128" s="14">
        <f>IF($A128="","",IF($V128="Yes","FELL OFF",IF(AND($B128&lt;&gt;"",TODAY()&lt;=$W128,$S128&gt;0),"AT RISK","Cleared")))</f>
        <v/>
      </c>
      <c r="Y128" s="11">
        <f>IF($A128="","",IF($V128="Yes",0,$O128))</f>
        <v/>
      </c>
    </row>
    <row r="129">
      <c r="O129" s="11">
        <f>IF($A129="","",IF($F129="Perm",$I129*$J129,($K129-$L129)*$M129*$N129)*Settings!$B$3)</f>
        <v/>
      </c>
      <c r="Q129" s="11">
        <f>IF($A129="","",$O129*$P129)</f>
        <v/>
      </c>
      <c r="R129" s="11">
        <f>IF($A129="","",IF($H129="— none —",0,$O129*(1-$P129)))</f>
        <v/>
      </c>
      <c r="W129" s="13">
        <f>IF($B129="","",$B129+$S129)</f>
        <v/>
      </c>
      <c r="X129" s="14">
        <f>IF($A129="","",IF($V129="Yes","FELL OFF",IF(AND($B129&lt;&gt;"",TODAY()&lt;=$W129,$S129&gt;0),"AT RISK","Cleared")))</f>
        <v/>
      </c>
      <c r="Y129" s="11">
        <f>IF($A129="","",IF($V129="Yes",0,$O129))</f>
        <v/>
      </c>
    </row>
    <row r="130">
      <c r="O130" s="11">
        <f>IF($A130="","",IF($F130="Perm",$I130*$J130,($K130-$L130)*$M130*$N130)*Settings!$B$3)</f>
        <v/>
      </c>
      <c r="Q130" s="11">
        <f>IF($A130="","",$O130*$P130)</f>
        <v/>
      </c>
      <c r="R130" s="11">
        <f>IF($A130="","",IF($H130="— none —",0,$O130*(1-$P130)))</f>
        <v/>
      </c>
      <c r="W130" s="13">
        <f>IF($B130="","",$B130+$S130)</f>
        <v/>
      </c>
      <c r="X130" s="14">
        <f>IF($A130="","",IF($V130="Yes","FELL OFF",IF(AND($B130&lt;&gt;"",TODAY()&lt;=$W130,$S130&gt;0),"AT RISK","Cleared")))</f>
        <v/>
      </c>
      <c r="Y130" s="11">
        <f>IF($A130="","",IF($V130="Yes",0,$O130))</f>
        <v/>
      </c>
    </row>
    <row r="131">
      <c r="O131" s="11">
        <f>IF($A131="","",IF($F131="Perm",$I131*$J131,($K131-$L131)*$M131*$N131)*Settings!$B$3)</f>
        <v/>
      </c>
      <c r="Q131" s="11">
        <f>IF($A131="","",$O131*$P131)</f>
        <v/>
      </c>
      <c r="R131" s="11">
        <f>IF($A131="","",IF($H131="— none —",0,$O131*(1-$P131)))</f>
        <v/>
      </c>
      <c r="W131" s="13">
        <f>IF($B131="","",$B131+$S131)</f>
        <v/>
      </c>
      <c r="X131" s="14">
        <f>IF($A131="","",IF($V131="Yes","FELL OFF",IF(AND($B131&lt;&gt;"",TODAY()&lt;=$W131,$S131&gt;0),"AT RISK","Cleared")))</f>
        <v/>
      </c>
      <c r="Y131" s="11">
        <f>IF($A131="","",IF($V131="Yes",0,$O131))</f>
        <v/>
      </c>
    </row>
    <row r="132">
      <c r="O132" s="11">
        <f>IF($A132="","",IF($F132="Perm",$I132*$J132,($K132-$L132)*$M132*$N132)*Settings!$B$3)</f>
        <v/>
      </c>
      <c r="Q132" s="11">
        <f>IF($A132="","",$O132*$P132)</f>
        <v/>
      </c>
      <c r="R132" s="11">
        <f>IF($A132="","",IF($H132="— none —",0,$O132*(1-$P132)))</f>
        <v/>
      </c>
      <c r="W132" s="13">
        <f>IF($B132="","",$B132+$S132)</f>
        <v/>
      </c>
      <c r="X132" s="14">
        <f>IF($A132="","",IF($V132="Yes","FELL OFF",IF(AND($B132&lt;&gt;"",TODAY()&lt;=$W132,$S132&gt;0),"AT RISK","Cleared")))</f>
        <v/>
      </c>
      <c r="Y132" s="11">
        <f>IF($A132="","",IF($V132="Yes",0,$O132))</f>
        <v/>
      </c>
    </row>
    <row r="133">
      <c r="O133" s="11">
        <f>IF($A133="","",IF($F133="Perm",$I133*$J133,($K133-$L133)*$M133*$N133)*Settings!$B$3)</f>
        <v/>
      </c>
      <c r="Q133" s="11">
        <f>IF($A133="","",$O133*$P133)</f>
        <v/>
      </c>
      <c r="R133" s="11">
        <f>IF($A133="","",IF($H133="— none —",0,$O133*(1-$P133)))</f>
        <v/>
      </c>
      <c r="W133" s="13">
        <f>IF($B133="","",$B133+$S133)</f>
        <v/>
      </c>
      <c r="X133" s="14">
        <f>IF($A133="","",IF($V133="Yes","FELL OFF",IF(AND($B133&lt;&gt;"",TODAY()&lt;=$W133,$S133&gt;0),"AT RISK","Cleared")))</f>
        <v/>
      </c>
      <c r="Y133" s="11">
        <f>IF($A133="","",IF($V133="Yes",0,$O133))</f>
        <v/>
      </c>
    </row>
    <row r="134">
      <c r="O134" s="11">
        <f>IF($A134="","",IF($F134="Perm",$I134*$J134,($K134-$L134)*$M134*$N134)*Settings!$B$3)</f>
        <v/>
      </c>
      <c r="Q134" s="11">
        <f>IF($A134="","",$O134*$P134)</f>
        <v/>
      </c>
      <c r="R134" s="11">
        <f>IF($A134="","",IF($H134="— none —",0,$O134*(1-$P134)))</f>
        <v/>
      </c>
      <c r="W134" s="13">
        <f>IF($B134="","",$B134+$S134)</f>
        <v/>
      </c>
      <c r="X134" s="14">
        <f>IF($A134="","",IF($V134="Yes","FELL OFF",IF(AND($B134&lt;&gt;"",TODAY()&lt;=$W134,$S134&gt;0),"AT RISK","Cleared")))</f>
        <v/>
      </c>
      <c r="Y134" s="11">
        <f>IF($A134="","",IF($V134="Yes",0,$O134))</f>
        <v/>
      </c>
    </row>
    <row r="135">
      <c r="O135" s="11">
        <f>IF($A135="","",IF($F135="Perm",$I135*$J135,($K135-$L135)*$M135*$N135)*Settings!$B$3)</f>
        <v/>
      </c>
      <c r="Q135" s="11">
        <f>IF($A135="","",$O135*$P135)</f>
        <v/>
      </c>
      <c r="R135" s="11">
        <f>IF($A135="","",IF($H135="— none —",0,$O135*(1-$P135)))</f>
        <v/>
      </c>
      <c r="W135" s="13">
        <f>IF($B135="","",$B135+$S135)</f>
        <v/>
      </c>
      <c r="X135" s="14">
        <f>IF($A135="","",IF($V135="Yes","FELL OFF",IF(AND($B135&lt;&gt;"",TODAY()&lt;=$W135,$S135&gt;0),"AT RISK","Cleared")))</f>
        <v/>
      </c>
      <c r="Y135" s="11">
        <f>IF($A135="","",IF($V135="Yes",0,$O135))</f>
        <v/>
      </c>
    </row>
    <row r="136">
      <c r="O136" s="11">
        <f>IF($A136="","",IF($F136="Perm",$I136*$J136,($K136-$L136)*$M136*$N136)*Settings!$B$3)</f>
        <v/>
      </c>
      <c r="Q136" s="11">
        <f>IF($A136="","",$O136*$P136)</f>
        <v/>
      </c>
      <c r="R136" s="11">
        <f>IF($A136="","",IF($H136="— none —",0,$O136*(1-$P136)))</f>
        <v/>
      </c>
      <c r="W136" s="13">
        <f>IF($B136="","",$B136+$S136)</f>
        <v/>
      </c>
      <c r="X136" s="14">
        <f>IF($A136="","",IF($V136="Yes","FELL OFF",IF(AND($B136&lt;&gt;"",TODAY()&lt;=$W136,$S136&gt;0),"AT RISK","Cleared")))</f>
        <v/>
      </c>
      <c r="Y136" s="11">
        <f>IF($A136="","",IF($V136="Yes",0,$O136))</f>
        <v/>
      </c>
    </row>
    <row r="137">
      <c r="O137" s="11">
        <f>IF($A137="","",IF($F137="Perm",$I137*$J137,($K137-$L137)*$M137*$N137)*Settings!$B$3)</f>
        <v/>
      </c>
      <c r="Q137" s="11">
        <f>IF($A137="","",$O137*$P137)</f>
        <v/>
      </c>
      <c r="R137" s="11">
        <f>IF($A137="","",IF($H137="— none —",0,$O137*(1-$P137)))</f>
        <v/>
      </c>
      <c r="W137" s="13">
        <f>IF($B137="","",$B137+$S137)</f>
        <v/>
      </c>
      <c r="X137" s="14">
        <f>IF($A137="","",IF($V137="Yes","FELL OFF",IF(AND($B137&lt;&gt;"",TODAY()&lt;=$W137,$S137&gt;0),"AT RISK","Cleared")))</f>
        <v/>
      </c>
      <c r="Y137" s="11">
        <f>IF($A137="","",IF($V137="Yes",0,$O137))</f>
        <v/>
      </c>
    </row>
    <row r="138">
      <c r="O138" s="11">
        <f>IF($A138="","",IF($F138="Perm",$I138*$J138,($K138-$L138)*$M138*$N138)*Settings!$B$3)</f>
        <v/>
      </c>
      <c r="Q138" s="11">
        <f>IF($A138="","",$O138*$P138)</f>
        <v/>
      </c>
      <c r="R138" s="11">
        <f>IF($A138="","",IF($H138="— none —",0,$O138*(1-$P138)))</f>
        <v/>
      </c>
      <c r="W138" s="13">
        <f>IF($B138="","",$B138+$S138)</f>
        <v/>
      </c>
      <c r="X138" s="14">
        <f>IF($A138="","",IF($V138="Yes","FELL OFF",IF(AND($B138&lt;&gt;"",TODAY()&lt;=$W138,$S138&gt;0),"AT RISK","Cleared")))</f>
        <v/>
      </c>
      <c r="Y138" s="11">
        <f>IF($A138="","",IF($V138="Yes",0,$O138))</f>
        <v/>
      </c>
    </row>
    <row r="139">
      <c r="O139" s="11">
        <f>IF($A139="","",IF($F139="Perm",$I139*$J139,($K139-$L139)*$M139*$N139)*Settings!$B$3)</f>
        <v/>
      </c>
      <c r="Q139" s="11">
        <f>IF($A139="","",$O139*$P139)</f>
        <v/>
      </c>
      <c r="R139" s="11">
        <f>IF($A139="","",IF($H139="— none —",0,$O139*(1-$P139)))</f>
        <v/>
      </c>
      <c r="W139" s="13">
        <f>IF($B139="","",$B139+$S139)</f>
        <v/>
      </c>
      <c r="X139" s="14">
        <f>IF($A139="","",IF($V139="Yes","FELL OFF",IF(AND($B139&lt;&gt;"",TODAY()&lt;=$W139,$S139&gt;0),"AT RISK","Cleared")))</f>
        <v/>
      </c>
      <c r="Y139" s="11">
        <f>IF($A139="","",IF($V139="Yes",0,$O139))</f>
        <v/>
      </c>
    </row>
    <row r="140">
      <c r="O140" s="11">
        <f>IF($A140="","",IF($F140="Perm",$I140*$J140,($K140-$L140)*$M140*$N140)*Settings!$B$3)</f>
        <v/>
      </c>
      <c r="Q140" s="11">
        <f>IF($A140="","",$O140*$P140)</f>
        <v/>
      </c>
      <c r="R140" s="11">
        <f>IF($A140="","",IF($H140="— none —",0,$O140*(1-$P140)))</f>
        <v/>
      </c>
      <c r="W140" s="13">
        <f>IF($B140="","",$B140+$S140)</f>
        <v/>
      </c>
      <c r="X140" s="14">
        <f>IF($A140="","",IF($V140="Yes","FELL OFF",IF(AND($B140&lt;&gt;"",TODAY()&lt;=$W140,$S140&gt;0),"AT RISK","Cleared")))</f>
        <v/>
      </c>
      <c r="Y140" s="11">
        <f>IF($A140="","",IF($V140="Yes",0,$O140))</f>
        <v/>
      </c>
    </row>
    <row r="141">
      <c r="O141" s="11">
        <f>IF($A141="","",IF($F141="Perm",$I141*$J141,($K141-$L141)*$M141*$N141)*Settings!$B$3)</f>
        <v/>
      </c>
      <c r="Q141" s="11">
        <f>IF($A141="","",$O141*$P141)</f>
        <v/>
      </c>
      <c r="R141" s="11">
        <f>IF($A141="","",IF($H141="— none —",0,$O141*(1-$P141)))</f>
        <v/>
      </c>
      <c r="W141" s="13">
        <f>IF($B141="","",$B141+$S141)</f>
        <v/>
      </c>
      <c r="X141" s="14">
        <f>IF($A141="","",IF($V141="Yes","FELL OFF",IF(AND($B141&lt;&gt;"",TODAY()&lt;=$W141,$S141&gt;0),"AT RISK","Cleared")))</f>
        <v/>
      </c>
      <c r="Y141" s="11">
        <f>IF($A141="","",IF($V141="Yes",0,$O141))</f>
        <v/>
      </c>
    </row>
    <row r="142">
      <c r="O142" s="11">
        <f>IF($A142="","",IF($F142="Perm",$I142*$J142,($K142-$L142)*$M142*$N142)*Settings!$B$3)</f>
        <v/>
      </c>
      <c r="Q142" s="11">
        <f>IF($A142="","",$O142*$P142)</f>
        <v/>
      </c>
      <c r="R142" s="11">
        <f>IF($A142="","",IF($H142="— none —",0,$O142*(1-$P142)))</f>
        <v/>
      </c>
      <c r="W142" s="13">
        <f>IF($B142="","",$B142+$S142)</f>
        <v/>
      </c>
      <c r="X142" s="14">
        <f>IF($A142="","",IF($V142="Yes","FELL OFF",IF(AND($B142&lt;&gt;"",TODAY()&lt;=$W142,$S142&gt;0),"AT RISK","Cleared")))</f>
        <v/>
      </c>
      <c r="Y142" s="11">
        <f>IF($A142="","",IF($V142="Yes",0,$O142))</f>
        <v/>
      </c>
    </row>
    <row r="143">
      <c r="O143" s="11">
        <f>IF($A143="","",IF($F143="Perm",$I143*$J143,($K143-$L143)*$M143*$N143)*Settings!$B$3)</f>
        <v/>
      </c>
      <c r="Q143" s="11">
        <f>IF($A143="","",$O143*$P143)</f>
        <v/>
      </c>
      <c r="R143" s="11">
        <f>IF($A143="","",IF($H143="— none —",0,$O143*(1-$P143)))</f>
        <v/>
      </c>
      <c r="W143" s="13">
        <f>IF($B143="","",$B143+$S143)</f>
        <v/>
      </c>
      <c r="X143" s="14">
        <f>IF($A143="","",IF($V143="Yes","FELL OFF",IF(AND($B143&lt;&gt;"",TODAY()&lt;=$W143,$S143&gt;0),"AT RISK","Cleared")))</f>
        <v/>
      </c>
      <c r="Y143" s="11">
        <f>IF($A143="","",IF($V143="Yes",0,$O143))</f>
        <v/>
      </c>
    </row>
    <row r="144">
      <c r="O144" s="11">
        <f>IF($A144="","",IF($F144="Perm",$I144*$J144,($K144-$L144)*$M144*$N144)*Settings!$B$3)</f>
        <v/>
      </c>
      <c r="Q144" s="11">
        <f>IF($A144="","",$O144*$P144)</f>
        <v/>
      </c>
      <c r="R144" s="11">
        <f>IF($A144="","",IF($H144="— none —",0,$O144*(1-$P144)))</f>
        <v/>
      </c>
      <c r="W144" s="13">
        <f>IF($B144="","",$B144+$S144)</f>
        <v/>
      </c>
      <c r="X144" s="14">
        <f>IF($A144="","",IF($V144="Yes","FELL OFF",IF(AND($B144&lt;&gt;"",TODAY()&lt;=$W144,$S144&gt;0),"AT RISK","Cleared")))</f>
        <v/>
      </c>
      <c r="Y144" s="11">
        <f>IF($A144="","",IF($V144="Yes",0,$O144))</f>
        <v/>
      </c>
    </row>
    <row r="145">
      <c r="O145" s="11">
        <f>IF($A145="","",IF($F145="Perm",$I145*$J145,($K145-$L145)*$M145*$N145)*Settings!$B$3)</f>
        <v/>
      </c>
      <c r="Q145" s="11">
        <f>IF($A145="","",$O145*$P145)</f>
        <v/>
      </c>
      <c r="R145" s="11">
        <f>IF($A145="","",IF($H145="— none —",0,$O145*(1-$P145)))</f>
        <v/>
      </c>
      <c r="W145" s="13">
        <f>IF($B145="","",$B145+$S145)</f>
        <v/>
      </c>
      <c r="X145" s="14">
        <f>IF($A145="","",IF($V145="Yes","FELL OFF",IF(AND($B145&lt;&gt;"",TODAY()&lt;=$W145,$S145&gt;0),"AT RISK","Cleared")))</f>
        <v/>
      </c>
      <c r="Y145" s="11">
        <f>IF($A145="","",IF($V145="Yes",0,$O145))</f>
        <v/>
      </c>
    </row>
    <row r="146">
      <c r="O146" s="11">
        <f>IF($A146="","",IF($F146="Perm",$I146*$J146,($K146-$L146)*$M146*$N146)*Settings!$B$3)</f>
        <v/>
      </c>
      <c r="Q146" s="11">
        <f>IF($A146="","",$O146*$P146)</f>
        <v/>
      </c>
      <c r="R146" s="11">
        <f>IF($A146="","",IF($H146="— none —",0,$O146*(1-$P146)))</f>
        <v/>
      </c>
      <c r="W146" s="13">
        <f>IF($B146="","",$B146+$S146)</f>
        <v/>
      </c>
      <c r="X146" s="14">
        <f>IF($A146="","",IF($V146="Yes","FELL OFF",IF(AND($B146&lt;&gt;"",TODAY()&lt;=$W146,$S146&gt;0),"AT RISK","Cleared")))</f>
        <v/>
      </c>
      <c r="Y146" s="11">
        <f>IF($A146="","",IF($V146="Yes",0,$O146))</f>
        <v/>
      </c>
    </row>
    <row r="147">
      <c r="O147" s="11">
        <f>IF($A147="","",IF($F147="Perm",$I147*$J147,($K147-$L147)*$M147*$N147)*Settings!$B$3)</f>
        <v/>
      </c>
      <c r="Q147" s="11">
        <f>IF($A147="","",$O147*$P147)</f>
        <v/>
      </c>
      <c r="R147" s="11">
        <f>IF($A147="","",IF($H147="— none —",0,$O147*(1-$P147)))</f>
        <v/>
      </c>
      <c r="W147" s="13">
        <f>IF($B147="","",$B147+$S147)</f>
        <v/>
      </c>
      <c r="X147" s="14">
        <f>IF($A147="","",IF($V147="Yes","FELL OFF",IF(AND($B147&lt;&gt;"",TODAY()&lt;=$W147,$S147&gt;0),"AT RISK","Cleared")))</f>
        <v/>
      </c>
      <c r="Y147" s="11">
        <f>IF($A147="","",IF($V147="Yes",0,$O147))</f>
        <v/>
      </c>
    </row>
    <row r="148">
      <c r="O148" s="11">
        <f>IF($A148="","",IF($F148="Perm",$I148*$J148,($K148-$L148)*$M148*$N148)*Settings!$B$3)</f>
        <v/>
      </c>
      <c r="Q148" s="11">
        <f>IF($A148="","",$O148*$P148)</f>
        <v/>
      </c>
      <c r="R148" s="11">
        <f>IF($A148="","",IF($H148="— none —",0,$O148*(1-$P148)))</f>
        <v/>
      </c>
      <c r="W148" s="13">
        <f>IF($B148="","",$B148+$S148)</f>
        <v/>
      </c>
      <c r="X148" s="14">
        <f>IF($A148="","",IF($V148="Yes","FELL OFF",IF(AND($B148&lt;&gt;"",TODAY()&lt;=$W148,$S148&gt;0),"AT RISK","Cleared")))</f>
        <v/>
      </c>
      <c r="Y148" s="11">
        <f>IF($A148="","",IF($V148="Yes",0,$O148))</f>
        <v/>
      </c>
    </row>
    <row r="149">
      <c r="O149" s="11">
        <f>IF($A149="","",IF($F149="Perm",$I149*$J149,($K149-$L149)*$M149*$N149)*Settings!$B$3)</f>
        <v/>
      </c>
      <c r="Q149" s="11">
        <f>IF($A149="","",$O149*$P149)</f>
        <v/>
      </c>
      <c r="R149" s="11">
        <f>IF($A149="","",IF($H149="— none —",0,$O149*(1-$P149)))</f>
        <v/>
      </c>
      <c r="W149" s="13">
        <f>IF($B149="","",$B149+$S149)</f>
        <v/>
      </c>
      <c r="X149" s="14">
        <f>IF($A149="","",IF($V149="Yes","FELL OFF",IF(AND($B149&lt;&gt;"",TODAY()&lt;=$W149,$S149&gt;0),"AT RISK","Cleared")))</f>
        <v/>
      </c>
      <c r="Y149" s="11">
        <f>IF($A149="","",IF($V149="Yes",0,$O149))</f>
        <v/>
      </c>
    </row>
    <row r="150">
      <c r="O150" s="11">
        <f>IF($A150="","",IF($F150="Perm",$I150*$J150,($K150-$L150)*$M150*$N150)*Settings!$B$3)</f>
        <v/>
      </c>
      <c r="Q150" s="11">
        <f>IF($A150="","",$O150*$P150)</f>
        <v/>
      </c>
      <c r="R150" s="11">
        <f>IF($A150="","",IF($H150="— none —",0,$O150*(1-$P150)))</f>
        <v/>
      </c>
      <c r="W150" s="13">
        <f>IF($B150="","",$B150+$S150)</f>
        <v/>
      </c>
      <c r="X150" s="14">
        <f>IF($A150="","",IF($V150="Yes","FELL OFF",IF(AND($B150&lt;&gt;"",TODAY()&lt;=$W150,$S150&gt;0),"AT RISK","Cleared")))</f>
        <v/>
      </c>
      <c r="Y150" s="11">
        <f>IF($A150="","",IF($V150="Yes",0,$O150))</f>
        <v/>
      </c>
    </row>
    <row r="151">
      <c r="O151" s="11">
        <f>IF($A151="","",IF($F151="Perm",$I151*$J151,($K151-$L151)*$M151*$N151)*Settings!$B$3)</f>
        <v/>
      </c>
      <c r="Q151" s="11">
        <f>IF($A151="","",$O151*$P151)</f>
        <v/>
      </c>
      <c r="R151" s="11">
        <f>IF($A151="","",IF($H151="— none —",0,$O151*(1-$P151)))</f>
        <v/>
      </c>
      <c r="W151" s="13">
        <f>IF($B151="","",$B151+$S151)</f>
        <v/>
      </c>
      <c r="X151" s="14">
        <f>IF($A151="","",IF($V151="Yes","FELL OFF",IF(AND($B151&lt;&gt;"",TODAY()&lt;=$W151,$S151&gt;0),"AT RISK","Cleared")))</f>
        <v/>
      </c>
      <c r="Y151" s="11">
        <f>IF($A151="","",IF($V151="Yes",0,$O151))</f>
        <v/>
      </c>
    </row>
    <row r="152">
      <c r="O152" s="11">
        <f>IF($A152="","",IF($F152="Perm",$I152*$J152,($K152-$L152)*$M152*$N152)*Settings!$B$3)</f>
        <v/>
      </c>
      <c r="Q152" s="11">
        <f>IF($A152="","",$O152*$P152)</f>
        <v/>
      </c>
      <c r="R152" s="11">
        <f>IF($A152="","",IF($H152="— none —",0,$O152*(1-$P152)))</f>
        <v/>
      </c>
      <c r="W152" s="13">
        <f>IF($B152="","",$B152+$S152)</f>
        <v/>
      </c>
      <c r="X152" s="14">
        <f>IF($A152="","",IF($V152="Yes","FELL OFF",IF(AND($B152&lt;&gt;"",TODAY()&lt;=$W152,$S152&gt;0),"AT RISK","Cleared")))</f>
        <v/>
      </c>
      <c r="Y152" s="11">
        <f>IF($A152="","",IF($V152="Yes",0,$O152))</f>
        <v/>
      </c>
    </row>
    <row r="153">
      <c r="O153" s="11">
        <f>IF($A153="","",IF($F153="Perm",$I153*$J153,($K153-$L153)*$M153*$N153)*Settings!$B$3)</f>
        <v/>
      </c>
      <c r="Q153" s="11">
        <f>IF($A153="","",$O153*$P153)</f>
        <v/>
      </c>
      <c r="R153" s="11">
        <f>IF($A153="","",IF($H153="— none —",0,$O153*(1-$P153)))</f>
        <v/>
      </c>
      <c r="W153" s="13">
        <f>IF($B153="","",$B153+$S153)</f>
        <v/>
      </c>
      <c r="X153" s="14">
        <f>IF($A153="","",IF($V153="Yes","FELL OFF",IF(AND($B153&lt;&gt;"",TODAY()&lt;=$W153,$S153&gt;0),"AT RISK","Cleared")))</f>
        <v/>
      </c>
      <c r="Y153" s="11">
        <f>IF($A153="","",IF($V153="Yes",0,$O153))</f>
        <v/>
      </c>
    </row>
    <row r="154">
      <c r="O154" s="11">
        <f>IF($A154="","",IF($F154="Perm",$I154*$J154,($K154-$L154)*$M154*$N154)*Settings!$B$3)</f>
        <v/>
      </c>
      <c r="Q154" s="11">
        <f>IF($A154="","",$O154*$P154)</f>
        <v/>
      </c>
      <c r="R154" s="11">
        <f>IF($A154="","",IF($H154="— none —",0,$O154*(1-$P154)))</f>
        <v/>
      </c>
      <c r="W154" s="13">
        <f>IF($B154="","",$B154+$S154)</f>
        <v/>
      </c>
      <c r="X154" s="14">
        <f>IF($A154="","",IF($V154="Yes","FELL OFF",IF(AND($B154&lt;&gt;"",TODAY()&lt;=$W154,$S154&gt;0),"AT RISK","Cleared")))</f>
        <v/>
      </c>
      <c r="Y154" s="11">
        <f>IF($A154="","",IF($V154="Yes",0,$O154))</f>
        <v/>
      </c>
    </row>
    <row r="155">
      <c r="O155" s="11">
        <f>IF($A155="","",IF($F155="Perm",$I155*$J155,($K155-$L155)*$M155*$N155)*Settings!$B$3)</f>
        <v/>
      </c>
      <c r="Q155" s="11">
        <f>IF($A155="","",$O155*$P155)</f>
        <v/>
      </c>
      <c r="R155" s="11">
        <f>IF($A155="","",IF($H155="— none —",0,$O155*(1-$P155)))</f>
        <v/>
      </c>
      <c r="W155" s="13">
        <f>IF($B155="","",$B155+$S155)</f>
        <v/>
      </c>
      <c r="X155" s="14">
        <f>IF($A155="","",IF($V155="Yes","FELL OFF",IF(AND($B155&lt;&gt;"",TODAY()&lt;=$W155,$S155&gt;0),"AT RISK","Cleared")))</f>
        <v/>
      </c>
      <c r="Y155" s="11">
        <f>IF($A155="","",IF($V155="Yes",0,$O155))</f>
        <v/>
      </c>
    </row>
    <row r="156">
      <c r="O156" s="11">
        <f>IF($A156="","",IF($F156="Perm",$I156*$J156,($K156-$L156)*$M156*$N156)*Settings!$B$3)</f>
        <v/>
      </c>
      <c r="Q156" s="11">
        <f>IF($A156="","",$O156*$P156)</f>
        <v/>
      </c>
      <c r="R156" s="11">
        <f>IF($A156="","",IF($H156="— none —",0,$O156*(1-$P156)))</f>
        <v/>
      </c>
      <c r="W156" s="13">
        <f>IF($B156="","",$B156+$S156)</f>
        <v/>
      </c>
      <c r="X156" s="14">
        <f>IF($A156="","",IF($V156="Yes","FELL OFF",IF(AND($B156&lt;&gt;"",TODAY()&lt;=$W156,$S156&gt;0),"AT RISK","Cleared")))</f>
        <v/>
      </c>
      <c r="Y156" s="11">
        <f>IF($A156="","",IF($V156="Yes",0,$O156))</f>
        <v/>
      </c>
    </row>
    <row r="157">
      <c r="O157" s="11">
        <f>IF($A157="","",IF($F157="Perm",$I157*$J157,($K157-$L157)*$M157*$N157)*Settings!$B$3)</f>
        <v/>
      </c>
      <c r="Q157" s="11">
        <f>IF($A157="","",$O157*$P157)</f>
        <v/>
      </c>
      <c r="R157" s="11">
        <f>IF($A157="","",IF($H157="— none —",0,$O157*(1-$P157)))</f>
        <v/>
      </c>
      <c r="W157" s="13">
        <f>IF($B157="","",$B157+$S157)</f>
        <v/>
      </c>
      <c r="X157" s="14">
        <f>IF($A157="","",IF($V157="Yes","FELL OFF",IF(AND($B157&lt;&gt;"",TODAY()&lt;=$W157,$S157&gt;0),"AT RISK","Cleared")))</f>
        <v/>
      </c>
      <c r="Y157" s="11">
        <f>IF($A157="","",IF($V157="Yes",0,$O157))</f>
        <v/>
      </c>
    </row>
    <row r="158">
      <c r="O158" s="11">
        <f>IF($A158="","",IF($F158="Perm",$I158*$J158,($K158-$L158)*$M158*$N158)*Settings!$B$3)</f>
        <v/>
      </c>
      <c r="Q158" s="11">
        <f>IF($A158="","",$O158*$P158)</f>
        <v/>
      </c>
      <c r="R158" s="11">
        <f>IF($A158="","",IF($H158="— none —",0,$O158*(1-$P158)))</f>
        <v/>
      </c>
      <c r="W158" s="13">
        <f>IF($B158="","",$B158+$S158)</f>
        <v/>
      </c>
      <c r="X158" s="14">
        <f>IF($A158="","",IF($V158="Yes","FELL OFF",IF(AND($B158&lt;&gt;"",TODAY()&lt;=$W158,$S158&gt;0),"AT RISK","Cleared")))</f>
        <v/>
      </c>
      <c r="Y158" s="11">
        <f>IF($A158="","",IF($V158="Yes",0,$O158))</f>
        <v/>
      </c>
    </row>
    <row r="159">
      <c r="O159" s="11">
        <f>IF($A159="","",IF($F159="Perm",$I159*$J159,($K159-$L159)*$M159*$N159)*Settings!$B$3)</f>
        <v/>
      </c>
      <c r="Q159" s="11">
        <f>IF($A159="","",$O159*$P159)</f>
        <v/>
      </c>
      <c r="R159" s="11">
        <f>IF($A159="","",IF($H159="— none —",0,$O159*(1-$P159)))</f>
        <v/>
      </c>
      <c r="W159" s="13">
        <f>IF($B159="","",$B159+$S159)</f>
        <v/>
      </c>
      <c r="X159" s="14">
        <f>IF($A159="","",IF($V159="Yes","FELL OFF",IF(AND($B159&lt;&gt;"",TODAY()&lt;=$W159,$S159&gt;0),"AT RISK","Cleared")))</f>
        <v/>
      </c>
      <c r="Y159" s="11">
        <f>IF($A159="","",IF($V159="Yes",0,$O159))</f>
        <v/>
      </c>
    </row>
    <row r="160">
      <c r="O160" s="11">
        <f>IF($A160="","",IF($F160="Perm",$I160*$J160,($K160-$L160)*$M160*$N160)*Settings!$B$3)</f>
        <v/>
      </c>
      <c r="Q160" s="11">
        <f>IF($A160="","",$O160*$P160)</f>
        <v/>
      </c>
      <c r="R160" s="11">
        <f>IF($A160="","",IF($H160="— none —",0,$O160*(1-$P160)))</f>
        <v/>
      </c>
      <c r="W160" s="13">
        <f>IF($B160="","",$B160+$S160)</f>
        <v/>
      </c>
      <c r="X160" s="14">
        <f>IF($A160="","",IF($V160="Yes","FELL OFF",IF(AND($B160&lt;&gt;"",TODAY()&lt;=$W160,$S160&gt;0),"AT RISK","Cleared")))</f>
        <v/>
      </c>
      <c r="Y160" s="11">
        <f>IF($A160="","",IF($V160="Yes",0,$O160))</f>
        <v/>
      </c>
    </row>
    <row r="161">
      <c r="O161" s="11">
        <f>IF($A161="","",IF($F161="Perm",$I161*$J161,($K161-$L161)*$M161*$N161)*Settings!$B$3)</f>
        <v/>
      </c>
      <c r="Q161" s="11">
        <f>IF($A161="","",$O161*$P161)</f>
        <v/>
      </c>
      <c r="R161" s="11">
        <f>IF($A161="","",IF($H161="— none —",0,$O161*(1-$P161)))</f>
        <v/>
      </c>
      <c r="W161" s="13">
        <f>IF($B161="","",$B161+$S161)</f>
        <v/>
      </c>
      <c r="X161" s="14">
        <f>IF($A161="","",IF($V161="Yes","FELL OFF",IF(AND($B161&lt;&gt;"",TODAY()&lt;=$W161,$S161&gt;0),"AT RISK","Cleared")))</f>
        <v/>
      </c>
      <c r="Y161" s="11">
        <f>IF($A161="","",IF($V161="Yes",0,$O161))</f>
        <v/>
      </c>
    </row>
    <row r="162">
      <c r="O162" s="11">
        <f>IF($A162="","",IF($F162="Perm",$I162*$J162,($K162-$L162)*$M162*$N162)*Settings!$B$3)</f>
        <v/>
      </c>
      <c r="Q162" s="11">
        <f>IF($A162="","",$O162*$P162)</f>
        <v/>
      </c>
      <c r="R162" s="11">
        <f>IF($A162="","",IF($H162="— none —",0,$O162*(1-$P162)))</f>
        <v/>
      </c>
      <c r="W162" s="13">
        <f>IF($B162="","",$B162+$S162)</f>
        <v/>
      </c>
      <c r="X162" s="14">
        <f>IF($A162="","",IF($V162="Yes","FELL OFF",IF(AND($B162&lt;&gt;"",TODAY()&lt;=$W162,$S162&gt;0),"AT RISK","Cleared")))</f>
        <v/>
      </c>
      <c r="Y162" s="11">
        <f>IF($A162="","",IF($V162="Yes",0,$O162))</f>
        <v/>
      </c>
    </row>
    <row r="163">
      <c r="O163" s="11">
        <f>IF($A163="","",IF($F163="Perm",$I163*$J163,($K163-$L163)*$M163*$N163)*Settings!$B$3)</f>
        <v/>
      </c>
      <c r="Q163" s="11">
        <f>IF($A163="","",$O163*$P163)</f>
        <v/>
      </c>
      <c r="R163" s="11">
        <f>IF($A163="","",IF($H163="— none —",0,$O163*(1-$P163)))</f>
        <v/>
      </c>
      <c r="W163" s="13">
        <f>IF($B163="","",$B163+$S163)</f>
        <v/>
      </c>
      <c r="X163" s="14">
        <f>IF($A163="","",IF($V163="Yes","FELL OFF",IF(AND($B163&lt;&gt;"",TODAY()&lt;=$W163,$S163&gt;0),"AT RISK","Cleared")))</f>
        <v/>
      </c>
      <c r="Y163" s="11">
        <f>IF($A163="","",IF($V163="Yes",0,$O163))</f>
        <v/>
      </c>
    </row>
    <row r="164">
      <c r="O164" s="11">
        <f>IF($A164="","",IF($F164="Perm",$I164*$J164,($K164-$L164)*$M164*$N164)*Settings!$B$3)</f>
        <v/>
      </c>
      <c r="Q164" s="11">
        <f>IF($A164="","",$O164*$P164)</f>
        <v/>
      </c>
      <c r="R164" s="11">
        <f>IF($A164="","",IF($H164="— none —",0,$O164*(1-$P164)))</f>
        <v/>
      </c>
      <c r="W164" s="13">
        <f>IF($B164="","",$B164+$S164)</f>
        <v/>
      </c>
      <c r="X164" s="14">
        <f>IF($A164="","",IF($V164="Yes","FELL OFF",IF(AND($B164&lt;&gt;"",TODAY()&lt;=$W164,$S164&gt;0),"AT RISK","Cleared")))</f>
        <v/>
      </c>
      <c r="Y164" s="11">
        <f>IF($A164="","",IF($V164="Yes",0,$O164))</f>
        <v/>
      </c>
    </row>
    <row r="165">
      <c r="O165" s="11">
        <f>IF($A165="","",IF($F165="Perm",$I165*$J165,($K165-$L165)*$M165*$N165)*Settings!$B$3)</f>
        <v/>
      </c>
      <c r="Q165" s="11">
        <f>IF($A165="","",$O165*$P165)</f>
        <v/>
      </c>
      <c r="R165" s="11">
        <f>IF($A165="","",IF($H165="— none —",0,$O165*(1-$P165)))</f>
        <v/>
      </c>
      <c r="W165" s="13">
        <f>IF($B165="","",$B165+$S165)</f>
        <v/>
      </c>
      <c r="X165" s="14">
        <f>IF($A165="","",IF($V165="Yes","FELL OFF",IF(AND($B165&lt;&gt;"",TODAY()&lt;=$W165,$S165&gt;0),"AT RISK","Cleared")))</f>
        <v/>
      </c>
      <c r="Y165" s="11">
        <f>IF($A165="","",IF($V165="Yes",0,$O165))</f>
        <v/>
      </c>
    </row>
    <row r="166">
      <c r="O166" s="11">
        <f>IF($A166="","",IF($F166="Perm",$I166*$J166,($K166-$L166)*$M166*$N166)*Settings!$B$3)</f>
        <v/>
      </c>
      <c r="Q166" s="11">
        <f>IF($A166="","",$O166*$P166)</f>
        <v/>
      </c>
      <c r="R166" s="11">
        <f>IF($A166="","",IF($H166="— none —",0,$O166*(1-$P166)))</f>
        <v/>
      </c>
      <c r="W166" s="13">
        <f>IF($B166="","",$B166+$S166)</f>
        <v/>
      </c>
      <c r="X166" s="14">
        <f>IF($A166="","",IF($V166="Yes","FELL OFF",IF(AND($B166&lt;&gt;"",TODAY()&lt;=$W166,$S166&gt;0),"AT RISK","Cleared")))</f>
        <v/>
      </c>
      <c r="Y166" s="11">
        <f>IF($A166="","",IF($V166="Yes",0,$O166))</f>
        <v/>
      </c>
    </row>
    <row r="167">
      <c r="O167" s="11">
        <f>IF($A167="","",IF($F167="Perm",$I167*$J167,($K167-$L167)*$M167*$N167)*Settings!$B$3)</f>
        <v/>
      </c>
      <c r="Q167" s="11">
        <f>IF($A167="","",$O167*$P167)</f>
        <v/>
      </c>
      <c r="R167" s="11">
        <f>IF($A167="","",IF($H167="— none —",0,$O167*(1-$P167)))</f>
        <v/>
      </c>
      <c r="W167" s="13">
        <f>IF($B167="","",$B167+$S167)</f>
        <v/>
      </c>
      <c r="X167" s="14">
        <f>IF($A167="","",IF($V167="Yes","FELL OFF",IF(AND($B167&lt;&gt;"",TODAY()&lt;=$W167,$S167&gt;0),"AT RISK","Cleared")))</f>
        <v/>
      </c>
      <c r="Y167" s="11">
        <f>IF($A167="","",IF($V167="Yes",0,$O167))</f>
        <v/>
      </c>
    </row>
    <row r="168">
      <c r="O168" s="11">
        <f>IF($A168="","",IF($F168="Perm",$I168*$J168,($K168-$L168)*$M168*$N168)*Settings!$B$3)</f>
        <v/>
      </c>
      <c r="Q168" s="11">
        <f>IF($A168="","",$O168*$P168)</f>
        <v/>
      </c>
      <c r="R168" s="11">
        <f>IF($A168="","",IF($H168="— none —",0,$O168*(1-$P168)))</f>
        <v/>
      </c>
      <c r="W168" s="13">
        <f>IF($B168="","",$B168+$S168)</f>
        <v/>
      </c>
      <c r="X168" s="14">
        <f>IF($A168="","",IF($V168="Yes","FELL OFF",IF(AND($B168&lt;&gt;"",TODAY()&lt;=$W168,$S168&gt;0),"AT RISK","Cleared")))</f>
        <v/>
      </c>
      <c r="Y168" s="11">
        <f>IF($A168="","",IF($V168="Yes",0,$O168))</f>
        <v/>
      </c>
    </row>
    <row r="169">
      <c r="O169" s="11">
        <f>IF($A169="","",IF($F169="Perm",$I169*$J169,($K169-$L169)*$M169*$N169)*Settings!$B$3)</f>
        <v/>
      </c>
      <c r="Q169" s="11">
        <f>IF($A169="","",$O169*$P169)</f>
        <v/>
      </c>
      <c r="R169" s="11">
        <f>IF($A169="","",IF($H169="— none —",0,$O169*(1-$P169)))</f>
        <v/>
      </c>
      <c r="W169" s="13">
        <f>IF($B169="","",$B169+$S169)</f>
        <v/>
      </c>
      <c r="X169" s="14">
        <f>IF($A169="","",IF($V169="Yes","FELL OFF",IF(AND($B169&lt;&gt;"",TODAY()&lt;=$W169,$S169&gt;0),"AT RISK","Cleared")))</f>
        <v/>
      </c>
      <c r="Y169" s="11">
        <f>IF($A169="","",IF($V169="Yes",0,$O169))</f>
        <v/>
      </c>
    </row>
    <row r="170">
      <c r="O170" s="11">
        <f>IF($A170="","",IF($F170="Perm",$I170*$J170,($K170-$L170)*$M170*$N170)*Settings!$B$3)</f>
        <v/>
      </c>
      <c r="Q170" s="11">
        <f>IF($A170="","",$O170*$P170)</f>
        <v/>
      </c>
      <c r="R170" s="11">
        <f>IF($A170="","",IF($H170="— none —",0,$O170*(1-$P170)))</f>
        <v/>
      </c>
      <c r="W170" s="13">
        <f>IF($B170="","",$B170+$S170)</f>
        <v/>
      </c>
      <c r="X170" s="14">
        <f>IF($A170="","",IF($V170="Yes","FELL OFF",IF(AND($B170&lt;&gt;"",TODAY()&lt;=$W170,$S170&gt;0),"AT RISK","Cleared")))</f>
        <v/>
      </c>
      <c r="Y170" s="11">
        <f>IF($A170="","",IF($V170="Yes",0,$O170))</f>
        <v/>
      </c>
    </row>
    <row r="171">
      <c r="O171" s="11">
        <f>IF($A171="","",IF($F171="Perm",$I171*$J171,($K171-$L171)*$M171*$N171)*Settings!$B$3)</f>
        <v/>
      </c>
      <c r="Q171" s="11">
        <f>IF($A171="","",$O171*$P171)</f>
        <v/>
      </c>
      <c r="R171" s="11">
        <f>IF($A171="","",IF($H171="— none —",0,$O171*(1-$P171)))</f>
        <v/>
      </c>
      <c r="W171" s="13">
        <f>IF($B171="","",$B171+$S171)</f>
        <v/>
      </c>
      <c r="X171" s="14">
        <f>IF($A171="","",IF($V171="Yes","FELL OFF",IF(AND($B171&lt;&gt;"",TODAY()&lt;=$W171,$S171&gt;0),"AT RISK","Cleared")))</f>
        <v/>
      </c>
      <c r="Y171" s="11">
        <f>IF($A171="","",IF($V171="Yes",0,$O171))</f>
        <v/>
      </c>
    </row>
    <row r="172">
      <c r="O172" s="11">
        <f>IF($A172="","",IF($F172="Perm",$I172*$J172,($K172-$L172)*$M172*$N172)*Settings!$B$3)</f>
        <v/>
      </c>
      <c r="Q172" s="11">
        <f>IF($A172="","",$O172*$P172)</f>
        <v/>
      </c>
      <c r="R172" s="11">
        <f>IF($A172="","",IF($H172="— none —",0,$O172*(1-$P172)))</f>
        <v/>
      </c>
      <c r="W172" s="13">
        <f>IF($B172="","",$B172+$S172)</f>
        <v/>
      </c>
      <c r="X172" s="14">
        <f>IF($A172="","",IF($V172="Yes","FELL OFF",IF(AND($B172&lt;&gt;"",TODAY()&lt;=$W172,$S172&gt;0),"AT RISK","Cleared")))</f>
        <v/>
      </c>
      <c r="Y172" s="11">
        <f>IF($A172="","",IF($V172="Yes",0,$O172))</f>
        <v/>
      </c>
    </row>
    <row r="173">
      <c r="O173" s="11">
        <f>IF($A173="","",IF($F173="Perm",$I173*$J173,($K173-$L173)*$M173*$N173)*Settings!$B$3)</f>
        <v/>
      </c>
      <c r="Q173" s="11">
        <f>IF($A173="","",$O173*$P173)</f>
        <v/>
      </c>
      <c r="R173" s="11">
        <f>IF($A173="","",IF($H173="— none —",0,$O173*(1-$P173)))</f>
        <v/>
      </c>
      <c r="W173" s="13">
        <f>IF($B173="","",$B173+$S173)</f>
        <v/>
      </c>
      <c r="X173" s="14">
        <f>IF($A173="","",IF($V173="Yes","FELL OFF",IF(AND($B173&lt;&gt;"",TODAY()&lt;=$W173,$S173&gt;0),"AT RISK","Cleared")))</f>
        <v/>
      </c>
      <c r="Y173" s="11">
        <f>IF($A173="","",IF($V173="Yes",0,$O173))</f>
        <v/>
      </c>
    </row>
    <row r="174">
      <c r="O174" s="11">
        <f>IF($A174="","",IF($F174="Perm",$I174*$J174,($K174-$L174)*$M174*$N174)*Settings!$B$3)</f>
        <v/>
      </c>
      <c r="Q174" s="11">
        <f>IF($A174="","",$O174*$P174)</f>
        <v/>
      </c>
      <c r="R174" s="11">
        <f>IF($A174="","",IF($H174="— none —",0,$O174*(1-$P174)))</f>
        <v/>
      </c>
      <c r="W174" s="13">
        <f>IF($B174="","",$B174+$S174)</f>
        <v/>
      </c>
      <c r="X174" s="14">
        <f>IF($A174="","",IF($V174="Yes","FELL OFF",IF(AND($B174&lt;&gt;"",TODAY()&lt;=$W174,$S174&gt;0),"AT RISK","Cleared")))</f>
        <v/>
      </c>
      <c r="Y174" s="11">
        <f>IF($A174="","",IF($V174="Yes",0,$O174))</f>
        <v/>
      </c>
    </row>
    <row r="175">
      <c r="O175" s="11">
        <f>IF($A175="","",IF($F175="Perm",$I175*$J175,($K175-$L175)*$M175*$N175)*Settings!$B$3)</f>
        <v/>
      </c>
      <c r="Q175" s="11">
        <f>IF($A175="","",$O175*$P175)</f>
        <v/>
      </c>
      <c r="R175" s="11">
        <f>IF($A175="","",IF($H175="— none —",0,$O175*(1-$P175)))</f>
        <v/>
      </c>
      <c r="W175" s="13">
        <f>IF($B175="","",$B175+$S175)</f>
        <v/>
      </c>
      <c r="X175" s="14">
        <f>IF($A175="","",IF($V175="Yes","FELL OFF",IF(AND($B175&lt;&gt;"",TODAY()&lt;=$W175,$S175&gt;0),"AT RISK","Cleared")))</f>
        <v/>
      </c>
      <c r="Y175" s="11">
        <f>IF($A175="","",IF($V175="Yes",0,$O175))</f>
        <v/>
      </c>
    </row>
    <row r="176">
      <c r="O176" s="11">
        <f>IF($A176="","",IF($F176="Perm",$I176*$J176,($K176-$L176)*$M176*$N176)*Settings!$B$3)</f>
        <v/>
      </c>
      <c r="Q176" s="11">
        <f>IF($A176="","",$O176*$P176)</f>
        <v/>
      </c>
      <c r="R176" s="11">
        <f>IF($A176="","",IF($H176="— none —",0,$O176*(1-$P176)))</f>
        <v/>
      </c>
      <c r="W176" s="13">
        <f>IF($B176="","",$B176+$S176)</f>
        <v/>
      </c>
      <c r="X176" s="14">
        <f>IF($A176="","",IF($V176="Yes","FELL OFF",IF(AND($B176&lt;&gt;"",TODAY()&lt;=$W176,$S176&gt;0),"AT RISK","Cleared")))</f>
        <v/>
      </c>
      <c r="Y176" s="11">
        <f>IF($A176="","",IF($V176="Yes",0,$O176))</f>
        <v/>
      </c>
    </row>
    <row r="177">
      <c r="O177" s="11">
        <f>IF($A177="","",IF($F177="Perm",$I177*$J177,($K177-$L177)*$M177*$N177)*Settings!$B$3)</f>
        <v/>
      </c>
      <c r="Q177" s="11">
        <f>IF($A177="","",$O177*$P177)</f>
        <v/>
      </c>
      <c r="R177" s="11">
        <f>IF($A177="","",IF($H177="— none —",0,$O177*(1-$P177)))</f>
        <v/>
      </c>
      <c r="W177" s="13">
        <f>IF($B177="","",$B177+$S177)</f>
        <v/>
      </c>
      <c r="X177" s="14">
        <f>IF($A177="","",IF($V177="Yes","FELL OFF",IF(AND($B177&lt;&gt;"",TODAY()&lt;=$W177,$S177&gt;0),"AT RISK","Cleared")))</f>
        <v/>
      </c>
      <c r="Y177" s="11">
        <f>IF($A177="","",IF($V177="Yes",0,$O177))</f>
        <v/>
      </c>
    </row>
    <row r="178">
      <c r="O178" s="11">
        <f>IF($A178="","",IF($F178="Perm",$I178*$J178,($K178-$L178)*$M178*$N178)*Settings!$B$3)</f>
        <v/>
      </c>
      <c r="Q178" s="11">
        <f>IF($A178="","",$O178*$P178)</f>
        <v/>
      </c>
      <c r="R178" s="11">
        <f>IF($A178="","",IF($H178="— none —",0,$O178*(1-$P178)))</f>
        <v/>
      </c>
      <c r="W178" s="13">
        <f>IF($B178="","",$B178+$S178)</f>
        <v/>
      </c>
      <c r="X178" s="14">
        <f>IF($A178="","",IF($V178="Yes","FELL OFF",IF(AND($B178&lt;&gt;"",TODAY()&lt;=$W178,$S178&gt;0),"AT RISK","Cleared")))</f>
        <v/>
      </c>
      <c r="Y178" s="11">
        <f>IF($A178="","",IF($V178="Yes",0,$O178))</f>
        <v/>
      </c>
    </row>
    <row r="179">
      <c r="O179" s="11">
        <f>IF($A179="","",IF($F179="Perm",$I179*$J179,($K179-$L179)*$M179*$N179)*Settings!$B$3)</f>
        <v/>
      </c>
      <c r="Q179" s="11">
        <f>IF($A179="","",$O179*$P179)</f>
        <v/>
      </c>
      <c r="R179" s="11">
        <f>IF($A179="","",IF($H179="— none —",0,$O179*(1-$P179)))</f>
        <v/>
      </c>
      <c r="W179" s="13">
        <f>IF($B179="","",$B179+$S179)</f>
        <v/>
      </c>
      <c r="X179" s="14">
        <f>IF($A179="","",IF($V179="Yes","FELL OFF",IF(AND($B179&lt;&gt;"",TODAY()&lt;=$W179,$S179&gt;0),"AT RISK","Cleared")))</f>
        <v/>
      </c>
      <c r="Y179" s="11">
        <f>IF($A179="","",IF($V179="Yes",0,$O179))</f>
        <v/>
      </c>
    </row>
    <row r="180">
      <c r="O180" s="11">
        <f>IF($A180="","",IF($F180="Perm",$I180*$J180,($K180-$L180)*$M180*$N180)*Settings!$B$3)</f>
        <v/>
      </c>
      <c r="Q180" s="11">
        <f>IF($A180="","",$O180*$P180)</f>
        <v/>
      </c>
      <c r="R180" s="11">
        <f>IF($A180="","",IF($H180="— none —",0,$O180*(1-$P180)))</f>
        <v/>
      </c>
      <c r="W180" s="13">
        <f>IF($B180="","",$B180+$S180)</f>
        <v/>
      </c>
      <c r="X180" s="14">
        <f>IF($A180="","",IF($V180="Yes","FELL OFF",IF(AND($B180&lt;&gt;"",TODAY()&lt;=$W180,$S180&gt;0),"AT RISK","Cleared")))</f>
        <v/>
      </c>
      <c r="Y180" s="11">
        <f>IF($A180="","",IF($V180="Yes",0,$O180))</f>
        <v/>
      </c>
    </row>
    <row r="181">
      <c r="O181" s="11">
        <f>IF($A181="","",IF($F181="Perm",$I181*$J181,($K181-$L181)*$M181*$N181)*Settings!$B$3)</f>
        <v/>
      </c>
      <c r="Q181" s="11">
        <f>IF($A181="","",$O181*$P181)</f>
        <v/>
      </c>
      <c r="R181" s="11">
        <f>IF($A181="","",IF($H181="— none —",0,$O181*(1-$P181)))</f>
        <v/>
      </c>
      <c r="W181" s="13">
        <f>IF($B181="","",$B181+$S181)</f>
        <v/>
      </c>
      <c r="X181" s="14">
        <f>IF($A181="","",IF($V181="Yes","FELL OFF",IF(AND($B181&lt;&gt;"",TODAY()&lt;=$W181,$S181&gt;0),"AT RISK","Cleared")))</f>
        <v/>
      </c>
      <c r="Y181" s="11">
        <f>IF($A181="","",IF($V181="Yes",0,$O181))</f>
        <v/>
      </c>
    </row>
    <row r="182">
      <c r="O182" s="11">
        <f>IF($A182="","",IF($F182="Perm",$I182*$J182,($K182-$L182)*$M182*$N182)*Settings!$B$3)</f>
        <v/>
      </c>
      <c r="Q182" s="11">
        <f>IF($A182="","",$O182*$P182)</f>
        <v/>
      </c>
      <c r="R182" s="11">
        <f>IF($A182="","",IF($H182="— none —",0,$O182*(1-$P182)))</f>
        <v/>
      </c>
      <c r="W182" s="13">
        <f>IF($B182="","",$B182+$S182)</f>
        <v/>
      </c>
      <c r="X182" s="14">
        <f>IF($A182="","",IF($V182="Yes","FELL OFF",IF(AND($B182&lt;&gt;"",TODAY()&lt;=$W182,$S182&gt;0),"AT RISK","Cleared")))</f>
        <v/>
      </c>
      <c r="Y182" s="11">
        <f>IF($A182="","",IF($V182="Yes",0,$O182))</f>
        <v/>
      </c>
    </row>
    <row r="183">
      <c r="O183" s="11">
        <f>IF($A183="","",IF($F183="Perm",$I183*$J183,($K183-$L183)*$M183*$N183)*Settings!$B$3)</f>
        <v/>
      </c>
      <c r="Q183" s="11">
        <f>IF($A183="","",$O183*$P183)</f>
        <v/>
      </c>
      <c r="R183" s="11">
        <f>IF($A183="","",IF($H183="— none —",0,$O183*(1-$P183)))</f>
        <v/>
      </c>
      <c r="W183" s="13">
        <f>IF($B183="","",$B183+$S183)</f>
        <v/>
      </c>
      <c r="X183" s="14">
        <f>IF($A183="","",IF($V183="Yes","FELL OFF",IF(AND($B183&lt;&gt;"",TODAY()&lt;=$W183,$S183&gt;0),"AT RISK","Cleared")))</f>
        <v/>
      </c>
      <c r="Y183" s="11">
        <f>IF($A183="","",IF($V183="Yes",0,$O183))</f>
        <v/>
      </c>
    </row>
    <row r="184">
      <c r="O184" s="11">
        <f>IF($A184="","",IF($F184="Perm",$I184*$J184,($K184-$L184)*$M184*$N184)*Settings!$B$3)</f>
        <v/>
      </c>
      <c r="Q184" s="11">
        <f>IF($A184="","",$O184*$P184)</f>
        <v/>
      </c>
      <c r="R184" s="11">
        <f>IF($A184="","",IF($H184="— none —",0,$O184*(1-$P184)))</f>
        <v/>
      </c>
      <c r="W184" s="13">
        <f>IF($B184="","",$B184+$S184)</f>
        <v/>
      </c>
      <c r="X184" s="14">
        <f>IF($A184="","",IF($V184="Yes","FELL OFF",IF(AND($B184&lt;&gt;"",TODAY()&lt;=$W184,$S184&gt;0),"AT RISK","Cleared")))</f>
        <v/>
      </c>
      <c r="Y184" s="11">
        <f>IF($A184="","",IF($V184="Yes",0,$O184))</f>
        <v/>
      </c>
    </row>
    <row r="185">
      <c r="O185" s="11">
        <f>IF($A185="","",IF($F185="Perm",$I185*$J185,($K185-$L185)*$M185*$N185)*Settings!$B$3)</f>
        <v/>
      </c>
      <c r="Q185" s="11">
        <f>IF($A185="","",$O185*$P185)</f>
        <v/>
      </c>
      <c r="R185" s="11">
        <f>IF($A185="","",IF($H185="— none —",0,$O185*(1-$P185)))</f>
        <v/>
      </c>
      <c r="W185" s="13">
        <f>IF($B185="","",$B185+$S185)</f>
        <v/>
      </c>
      <c r="X185" s="14">
        <f>IF($A185="","",IF($V185="Yes","FELL OFF",IF(AND($B185&lt;&gt;"",TODAY()&lt;=$W185,$S185&gt;0),"AT RISK","Cleared")))</f>
        <v/>
      </c>
      <c r="Y185" s="11">
        <f>IF($A185="","",IF($V185="Yes",0,$O185))</f>
        <v/>
      </c>
    </row>
    <row r="186">
      <c r="O186" s="11">
        <f>IF($A186="","",IF($F186="Perm",$I186*$J186,($K186-$L186)*$M186*$N186)*Settings!$B$3)</f>
        <v/>
      </c>
      <c r="Q186" s="11">
        <f>IF($A186="","",$O186*$P186)</f>
        <v/>
      </c>
      <c r="R186" s="11">
        <f>IF($A186="","",IF($H186="— none —",0,$O186*(1-$P186)))</f>
        <v/>
      </c>
      <c r="W186" s="13">
        <f>IF($B186="","",$B186+$S186)</f>
        <v/>
      </c>
      <c r="X186" s="14">
        <f>IF($A186="","",IF($V186="Yes","FELL OFF",IF(AND($B186&lt;&gt;"",TODAY()&lt;=$W186,$S186&gt;0),"AT RISK","Cleared")))</f>
        <v/>
      </c>
      <c r="Y186" s="11">
        <f>IF($A186="","",IF($V186="Yes",0,$O186))</f>
        <v/>
      </c>
    </row>
    <row r="187">
      <c r="O187" s="11">
        <f>IF($A187="","",IF($F187="Perm",$I187*$J187,($K187-$L187)*$M187*$N187)*Settings!$B$3)</f>
        <v/>
      </c>
      <c r="Q187" s="11">
        <f>IF($A187="","",$O187*$P187)</f>
        <v/>
      </c>
      <c r="R187" s="11">
        <f>IF($A187="","",IF($H187="— none —",0,$O187*(1-$P187)))</f>
        <v/>
      </c>
      <c r="W187" s="13">
        <f>IF($B187="","",$B187+$S187)</f>
        <v/>
      </c>
      <c r="X187" s="14">
        <f>IF($A187="","",IF($V187="Yes","FELL OFF",IF(AND($B187&lt;&gt;"",TODAY()&lt;=$W187,$S187&gt;0),"AT RISK","Cleared")))</f>
        <v/>
      </c>
      <c r="Y187" s="11">
        <f>IF($A187="","",IF($V187="Yes",0,$O187))</f>
        <v/>
      </c>
    </row>
    <row r="188">
      <c r="O188" s="11">
        <f>IF($A188="","",IF($F188="Perm",$I188*$J188,($K188-$L188)*$M188*$N188)*Settings!$B$3)</f>
        <v/>
      </c>
      <c r="Q188" s="11">
        <f>IF($A188="","",$O188*$P188)</f>
        <v/>
      </c>
      <c r="R188" s="11">
        <f>IF($A188="","",IF($H188="— none —",0,$O188*(1-$P188)))</f>
        <v/>
      </c>
      <c r="W188" s="13">
        <f>IF($B188="","",$B188+$S188)</f>
        <v/>
      </c>
      <c r="X188" s="14">
        <f>IF($A188="","",IF($V188="Yes","FELL OFF",IF(AND($B188&lt;&gt;"",TODAY()&lt;=$W188,$S188&gt;0),"AT RISK","Cleared")))</f>
        <v/>
      </c>
      <c r="Y188" s="11">
        <f>IF($A188="","",IF($V188="Yes",0,$O188))</f>
        <v/>
      </c>
    </row>
    <row r="189">
      <c r="O189" s="11">
        <f>IF($A189="","",IF($F189="Perm",$I189*$J189,($K189-$L189)*$M189*$N189)*Settings!$B$3)</f>
        <v/>
      </c>
      <c r="Q189" s="11">
        <f>IF($A189="","",$O189*$P189)</f>
        <v/>
      </c>
      <c r="R189" s="11">
        <f>IF($A189="","",IF($H189="— none —",0,$O189*(1-$P189)))</f>
        <v/>
      </c>
      <c r="W189" s="13">
        <f>IF($B189="","",$B189+$S189)</f>
        <v/>
      </c>
      <c r="X189" s="14">
        <f>IF($A189="","",IF($V189="Yes","FELL OFF",IF(AND($B189&lt;&gt;"",TODAY()&lt;=$W189,$S189&gt;0),"AT RISK","Cleared")))</f>
        <v/>
      </c>
      <c r="Y189" s="11">
        <f>IF($A189="","",IF($V189="Yes",0,$O189))</f>
        <v/>
      </c>
    </row>
    <row r="190">
      <c r="O190" s="11">
        <f>IF($A190="","",IF($F190="Perm",$I190*$J190,($K190-$L190)*$M190*$N190)*Settings!$B$3)</f>
        <v/>
      </c>
      <c r="Q190" s="11">
        <f>IF($A190="","",$O190*$P190)</f>
        <v/>
      </c>
      <c r="R190" s="11">
        <f>IF($A190="","",IF($H190="— none —",0,$O190*(1-$P190)))</f>
        <v/>
      </c>
      <c r="W190" s="13">
        <f>IF($B190="","",$B190+$S190)</f>
        <v/>
      </c>
      <c r="X190" s="14">
        <f>IF($A190="","",IF($V190="Yes","FELL OFF",IF(AND($B190&lt;&gt;"",TODAY()&lt;=$W190,$S190&gt;0),"AT RISK","Cleared")))</f>
        <v/>
      </c>
      <c r="Y190" s="11">
        <f>IF($A190="","",IF($V190="Yes",0,$O190))</f>
        <v/>
      </c>
    </row>
    <row r="191">
      <c r="O191" s="11">
        <f>IF($A191="","",IF($F191="Perm",$I191*$J191,($K191-$L191)*$M191*$N191)*Settings!$B$3)</f>
        <v/>
      </c>
      <c r="Q191" s="11">
        <f>IF($A191="","",$O191*$P191)</f>
        <v/>
      </c>
      <c r="R191" s="11">
        <f>IF($A191="","",IF($H191="— none —",0,$O191*(1-$P191)))</f>
        <v/>
      </c>
      <c r="W191" s="13">
        <f>IF($B191="","",$B191+$S191)</f>
        <v/>
      </c>
      <c r="X191" s="14">
        <f>IF($A191="","",IF($V191="Yes","FELL OFF",IF(AND($B191&lt;&gt;"",TODAY()&lt;=$W191,$S191&gt;0),"AT RISK","Cleared")))</f>
        <v/>
      </c>
      <c r="Y191" s="11">
        <f>IF($A191="","",IF($V191="Yes",0,$O191))</f>
        <v/>
      </c>
    </row>
    <row r="192">
      <c r="O192" s="11">
        <f>IF($A192="","",IF($F192="Perm",$I192*$J192,($K192-$L192)*$M192*$N192)*Settings!$B$3)</f>
        <v/>
      </c>
      <c r="Q192" s="11">
        <f>IF($A192="","",$O192*$P192)</f>
        <v/>
      </c>
      <c r="R192" s="11">
        <f>IF($A192="","",IF($H192="— none —",0,$O192*(1-$P192)))</f>
        <v/>
      </c>
      <c r="W192" s="13">
        <f>IF($B192="","",$B192+$S192)</f>
        <v/>
      </c>
      <c r="X192" s="14">
        <f>IF($A192="","",IF($V192="Yes","FELL OFF",IF(AND($B192&lt;&gt;"",TODAY()&lt;=$W192,$S192&gt;0),"AT RISK","Cleared")))</f>
        <v/>
      </c>
      <c r="Y192" s="11">
        <f>IF($A192="","",IF($V192="Yes",0,$O192))</f>
        <v/>
      </c>
    </row>
    <row r="193">
      <c r="O193" s="11">
        <f>IF($A193="","",IF($F193="Perm",$I193*$J193,($K193-$L193)*$M193*$N193)*Settings!$B$3)</f>
        <v/>
      </c>
      <c r="Q193" s="11">
        <f>IF($A193="","",$O193*$P193)</f>
        <v/>
      </c>
      <c r="R193" s="11">
        <f>IF($A193="","",IF($H193="— none —",0,$O193*(1-$P193)))</f>
        <v/>
      </c>
      <c r="W193" s="13">
        <f>IF($B193="","",$B193+$S193)</f>
        <v/>
      </c>
      <c r="X193" s="14">
        <f>IF($A193="","",IF($V193="Yes","FELL OFF",IF(AND($B193&lt;&gt;"",TODAY()&lt;=$W193,$S193&gt;0),"AT RISK","Cleared")))</f>
        <v/>
      </c>
      <c r="Y193" s="11">
        <f>IF($A193="","",IF($V193="Yes",0,$O193))</f>
        <v/>
      </c>
    </row>
    <row r="194">
      <c r="O194" s="11">
        <f>IF($A194="","",IF($F194="Perm",$I194*$J194,($K194-$L194)*$M194*$N194)*Settings!$B$3)</f>
        <v/>
      </c>
      <c r="Q194" s="11">
        <f>IF($A194="","",$O194*$P194)</f>
        <v/>
      </c>
      <c r="R194" s="11">
        <f>IF($A194="","",IF($H194="— none —",0,$O194*(1-$P194)))</f>
        <v/>
      </c>
      <c r="W194" s="13">
        <f>IF($B194="","",$B194+$S194)</f>
        <v/>
      </c>
      <c r="X194" s="14">
        <f>IF($A194="","",IF($V194="Yes","FELL OFF",IF(AND($B194&lt;&gt;"",TODAY()&lt;=$W194,$S194&gt;0),"AT RISK","Cleared")))</f>
        <v/>
      </c>
      <c r="Y194" s="11">
        <f>IF($A194="","",IF($V194="Yes",0,$O194))</f>
        <v/>
      </c>
    </row>
    <row r="195">
      <c r="O195" s="11">
        <f>IF($A195="","",IF($F195="Perm",$I195*$J195,($K195-$L195)*$M195*$N195)*Settings!$B$3)</f>
        <v/>
      </c>
      <c r="Q195" s="11">
        <f>IF($A195="","",$O195*$P195)</f>
        <v/>
      </c>
      <c r="R195" s="11">
        <f>IF($A195="","",IF($H195="— none —",0,$O195*(1-$P195)))</f>
        <v/>
      </c>
      <c r="W195" s="13">
        <f>IF($B195="","",$B195+$S195)</f>
        <v/>
      </c>
      <c r="X195" s="14">
        <f>IF($A195="","",IF($V195="Yes","FELL OFF",IF(AND($B195&lt;&gt;"",TODAY()&lt;=$W195,$S195&gt;0),"AT RISK","Cleared")))</f>
        <v/>
      </c>
      <c r="Y195" s="11">
        <f>IF($A195="","",IF($V195="Yes",0,$O195))</f>
        <v/>
      </c>
    </row>
    <row r="196">
      <c r="O196" s="11">
        <f>IF($A196="","",IF($F196="Perm",$I196*$J196,($K196-$L196)*$M196*$N196)*Settings!$B$3)</f>
        <v/>
      </c>
      <c r="Q196" s="11">
        <f>IF($A196="","",$O196*$P196)</f>
        <v/>
      </c>
      <c r="R196" s="11">
        <f>IF($A196="","",IF($H196="— none —",0,$O196*(1-$P196)))</f>
        <v/>
      </c>
      <c r="W196" s="13">
        <f>IF($B196="","",$B196+$S196)</f>
        <v/>
      </c>
      <c r="X196" s="14">
        <f>IF($A196="","",IF($V196="Yes","FELL OFF",IF(AND($B196&lt;&gt;"",TODAY()&lt;=$W196,$S196&gt;0),"AT RISK","Cleared")))</f>
        <v/>
      </c>
      <c r="Y196" s="11">
        <f>IF($A196="","",IF($V196="Yes",0,$O196))</f>
        <v/>
      </c>
    </row>
    <row r="197">
      <c r="O197" s="11">
        <f>IF($A197="","",IF($F197="Perm",$I197*$J197,($K197-$L197)*$M197*$N197)*Settings!$B$3)</f>
        <v/>
      </c>
      <c r="Q197" s="11">
        <f>IF($A197="","",$O197*$P197)</f>
        <v/>
      </c>
      <c r="R197" s="11">
        <f>IF($A197="","",IF($H197="— none —",0,$O197*(1-$P197)))</f>
        <v/>
      </c>
      <c r="W197" s="13">
        <f>IF($B197="","",$B197+$S197)</f>
        <v/>
      </c>
      <c r="X197" s="14">
        <f>IF($A197="","",IF($V197="Yes","FELL OFF",IF(AND($B197&lt;&gt;"",TODAY()&lt;=$W197,$S197&gt;0),"AT RISK","Cleared")))</f>
        <v/>
      </c>
      <c r="Y197" s="11">
        <f>IF($A197="","",IF($V197="Yes",0,$O197))</f>
        <v/>
      </c>
    </row>
    <row r="198">
      <c r="O198" s="11">
        <f>IF($A198="","",IF($F198="Perm",$I198*$J198,($K198-$L198)*$M198*$N198)*Settings!$B$3)</f>
        <v/>
      </c>
      <c r="Q198" s="11">
        <f>IF($A198="","",$O198*$P198)</f>
        <v/>
      </c>
      <c r="R198" s="11">
        <f>IF($A198="","",IF($H198="— none —",0,$O198*(1-$P198)))</f>
        <v/>
      </c>
      <c r="W198" s="13">
        <f>IF($B198="","",$B198+$S198)</f>
        <v/>
      </c>
      <c r="X198" s="14">
        <f>IF($A198="","",IF($V198="Yes","FELL OFF",IF(AND($B198&lt;&gt;"",TODAY()&lt;=$W198,$S198&gt;0),"AT RISK","Cleared")))</f>
        <v/>
      </c>
      <c r="Y198" s="11">
        <f>IF($A198="","",IF($V198="Yes",0,$O198))</f>
        <v/>
      </c>
    </row>
    <row r="199">
      <c r="O199" s="11">
        <f>IF($A199="","",IF($F199="Perm",$I199*$J199,($K199-$L199)*$M199*$N199)*Settings!$B$3)</f>
        <v/>
      </c>
      <c r="Q199" s="11">
        <f>IF($A199="","",$O199*$P199)</f>
        <v/>
      </c>
      <c r="R199" s="11">
        <f>IF($A199="","",IF($H199="— none —",0,$O199*(1-$P199)))</f>
        <v/>
      </c>
      <c r="W199" s="13">
        <f>IF($B199="","",$B199+$S199)</f>
        <v/>
      </c>
      <c r="X199" s="14">
        <f>IF($A199="","",IF($V199="Yes","FELL OFF",IF(AND($B199&lt;&gt;"",TODAY()&lt;=$W199,$S199&gt;0),"AT RISK","Cleared")))</f>
        <v/>
      </c>
      <c r="Y199" s="11">
        <f>IF($A199="","",IF($V199="Yes",0,$O199))</f>
        <v/>
      </c>
    </row>
    <row r="200">
      <c r="O200" s="11">
        <f>IF($A200="","",IF($F200="Perm",$I200*$J200,($K200-$L200)*$M200*$N200)*Settings!$B$3)</f>
        <v/>
      </c>
      <c r="Q200" s="11">
        <f>IF($A200="","",$O200*$P200)</f>
        <v/>
      </c>
      <c r="R200" s="11">
        <f>IF($A200="","",IF($H200="— none —",0,$O200*(1-$P200)))</f>
        <v/>
      </c>
      <c r="W200" s="13">
        <f>IF($B200="","",$B200+$S200)</f>
        <v/>
      </c>
      <c r="X200" s="14">
        <f>IF($A200="","",IF($V200="Yes","FELL OFF",IF(AND($B200&lt;&gt;"",TODAY()&lt;=$W200,$S200&gt;0),"AT RISK","Cleared")))</f>
        <v/>
      </c>
      <c r="Y200" s="11">
        <f>IF($A200="","",IF($V200="Yes",0,$O200))</f>
        <v/>
      </c>
    </row>
    <row r="201">
      <c r="O201" s="11">
        <f>IF($A201="","",IF($F201="Perm",$I201*$J201,($K201-$L201)*$M201*$N201)*Settings!$B$3)</f>
        <v/>
      </c>
      <c r="Q201" s="11">
        <f>IF($A201="","",$O201*$P201)</f>
        <v/>
      </c>
      <c r="R201" s="11">
        <f>IF($A201="","",IF($H201="— none —",0,$O201*(1-$P201)))</f>
        <v/>
      </c>
      <c r="W201" s="13">
        <f>IF($B201="","",$B201+$S201)</f>
        <v/>
      </c>
      <c r="X201" s="14">
        <f>IF($A201="","",IF($V201="Yes","FELL OFF",IF(AND($B201&lt;&gt;"",TODAY()&lt;=$W201,$S201&gt;0),"AT RISK","Cleared")))</f>
        <v/>
      </c>
      <c r="Y201" s="11">
        <f>IF($A201="","",IF($V201="Yes",0,$O201))</f>
        <v/>
      </c>
    </row>
    <row r="202">
      <c r="O202" s="11">
        <f>IF($A202="","",IF($F202="Perm",$I202*$J202,($K202-$L202)*$M202*$N202)*Settings!$B$3)</f>
        <v/>
      </c>
      <c r="Q202" s="11">
        <f>IF($A202="","",$O202*$P202)</f>
        <v/>
      </c>
      <c r="R202" s="11">
        <f>IF($A202="","",IF($H202="— none —",0,$O202*(1-$P202)))</f>
        <v/>
      </c>
      <c r="W202" s="13">
        <f>IF($B202="","",$B202+$S202)</f>
        <v/>
      </c>
      <c r="X202" s="14">
        <f>IF($A202="","",IF($V202="Yes","FELL OFF",IF(AND($B202&lt;&gt;"",TODAY()&lt;=$W202,$S202&gt;0),"AT RISK","Cleared")))</f>
        <v/>
      </c>
      <c r="Y202" s="11">
        <f>IF($A202="","",IF($V202="Yes",0,$O202))</f>
        <v/>
      </c>
    </row>
    <row r="203">
      <c r="O203" s="11">
        <f>IF($A203="","",IF($F203="Perm",$I203*$J203,($K203-$L203)*$M203*$N203)*Settings!$B$3)</f>
        <v/>
      </c>
      <c r="Q203" s="11">
        <f>IF($A203="","",$O203*$P203)</f>
        <v/>
      </c>
      <c r="R203" s="11">
        <f>IF($A203="","",IF($H203="— none —",0,$O203*(1-$P203)))</f>
        <v/>
      </c>
      <c r="W203" s="13">
        <f>IF($B203="","",$B203+$S203)</f>
        <v/>
      </c>
      <c r="X203" s="14">
        <f>IF($A203="","",IF($V203="Yes","FELL OFF",IF(AND($B203&lt;&gt;"",TODAY()&lt;=$W203,$S203&gt;0),"AT RISK","Cleared")))</f>
        <v/>
      </c>
      <c r="Y203" s="11">
        <f>IF($A203="","",IF($V203="Yes",0,$O203))</f>
        <v/>
      </c>
    </row>
    <row r="204">
      <c r="O204" s="11">
        <f>IF($A204="","",IF($F204="Perm",$I204*$J204,($K204-$L204)*$M204*$N204)*Settings!$B$3)</f>
        <v/>
      </c>
      <c r="Q204" s="11">
        <f>IF($A204="","",$O204*$P204)</f>
        <v/>
      </c>
      <c r="R204" s="11">
        <f>IF($A204="","",IF($H204="— none —",0,$O204*(1-$P204)))</f>
        <v/>
      </c>
      <c r="W204" s="13">
        <f>IF($B204="","",$B204+$S204)</f>
        <v/>
      </c>
      <c r="X204" s="14">
        <f>IF($A204="","",IF($V204="Yes","FELL OFF",IF(AND($B204&lt;&gt;"",TODAY()&lt;=$W204,$S204&gt;0),"AT RISK","Cleared")))</f>
        <v/>
      </c>
      <c r="Y204" s="11">
        <f>IF($A204="","",IF($V204="Yes",0,$O204))</f>
        <v/>
      </c>
    </row>
    <row r="205">
      <c r="O205" s="11">
        <f>IF($A205="","",IF($F205="Perm",$I205*$J205,($K205-$L205)*$M205*$N205)*Settings!$B$3)</f>
        <v/>
      </c>
      <c r="Q205" s="11">
        <f>IF($A205="","",$O205*$P205)</f>
        <v/>
      </c>
      <c r="R205" s="11">
        <f>IF($A205="","",IF($H205="— none —",0,$O205*(1-$P205)))</f>
        <v/>
      </c>
      <c r="W205" s="13">
        <f>IF($B205="","",$B205+$S205)</f>
        <v/>
      </c>
      <c r="X205" s="14">
        <f>IF($A205="","",IF($V205="Yes","FELL OFF",IF(AND($B205&lt;&gt;"",TODAY()&lt;=$W205,$S205&gt;0),"AT RISK","Cleared")))</f>
        <v/>
      </c>
      <c r="Y205" s="11">
        <f>IF($A205="","",IF($V205="Yes",0,$O205))</f>
        <v/>
      </c>
    </row>
    <row r="206">
      <c r="O206" s="11">
        <f>IF($A206="","",IF($F206="Perm",$I206*$J206,($K206-$L206)*$M206*$N206)*Settings!$B$3)</f>
        <v/>
      </c>
      <c r="Q206" s="11">
        <f>IF($A206="","",$O206*$P206)</f>
        <v/>
      </c>
      <c r="R206" s="11">
        <f>IF($A206="","",IF($H206="— none —",0,$O206*(1-$P206)))</f>
        <v/>
      </c>
      <c r="W206" s="13">
        <f>IF($B206="","",$B206+$S206)</f>
        <v/>
      </c>
      <c r="X206" s="14">
        <f>IF($A206="","",IF($V206="Yes","FELL OFF",IF(AND($B206&lt;&gt;"",TODAY()&lt;=$W206,$S206&gt;0),"AT RISK","Cleared")))</f>
        <v/>
      </c>
      <c r="Y206" s="11">
        <f>IF($A206="","",IF($V206="Yes",0,$O206))</f>
        <v/>
      </c>
    </row>
    <row r="207">
      <c r="O207" s="11">
        <f>IF($A207="","",IF($F207="Perm",$I207*$J207,($K207-$L207)*$M207*$N207)*Settings!$B$3)</f>
        <v/>
      </c>
      <c r="Q207" s="11">
        <f>IF($A207="","",$O207*$P207)</f>
        <v/>
      </c>
      <c r="R207" s="11">
        <f>IF($A207="","",IF($H207="— none —",0,$O207*(1-$P207)))</f>
        <v/>
      </c>
      <c r="W207" s="13">
        <f>IF($B207="","",$B207+$S207)</f>
        <v/>
      </c>
      <c r="X207" s="14">
        <f>IF($A207="","",IF($V207="Yes","FELL OFF",IF(AND($B207&lt;&gt;"",TODAY()&lt;=$W207,$S207&gt;0),"AT RISK","Cleared")))</f>
        <v/>
      </c>
      <c r="Y207" s="11">
        <f>IF($A207="","",IF($V207="Yes",0,$O207))</f>
        <v/>
      </c>
    </row>
    <row r="208">
      <c r="O208" s="11">
        <f>IF($A208="","",IF($F208="Perm",$I208*$J208,($K208-$L208)*$M208*$N208)*Settings!$B$3)</f>
        <v/>
      </c>
      <c r="Q208" s="11">
        <f>IF($A208="","",$O208*$P208)</f>
        <v/>
      </c>
      <c r="R208" s="11">
        <f>IF($A208="","",IF($H208="— none —",0,$O208*(1-$P208)))</f>
        <v/>
      </c>
      <c r="W208" s="13">
        <f>IF($B208="","",$B208+$S208)</f>
        <v/>
      </c>
      <c r="X208" s="14">
        <f>IF($A208="","",IF($V208="Yes","FELL OFF",IF(AND($B208&lt;&gt;"",TODAY()&lt;=$W208,$S208&gt;0),"AT RISK","Cleared")))</f>
        <v/>
      </c>
      <c r="Y208" s="11">
        <f>IF($A208="","",IF($V208="Yes",0,$O208))</f>
        <v/>
      </c>
    </row>
    <row r="209">
      <c r="O209" s="11">
        <f>IF($A209="","",IF($F209="Perm",$I209*$J209,($K209-$L209)*$M209*$N209)*Settings!$B$3)</f>
        <v/>
      </c>
      <c r="Q209" s="11">
        <f>IF($A209="","",$O209*$P209)</f>
        <v/>
      </c>
      <c r="R209" s="11">
        <f>IF($A209="","",IF($H209="— none —",0,$O209*(1-$P209)))</f>
        <v/>
      </c>
      <c r="W209" s="13">
        <f>IF($B209="","",$B209+$S209)</f>
        <v/>
      </c>
      <c r="X209" s="14">
        <f>IF($A209="","",IF($V209="Yes","FELL OFF",IF(AND($B209&lt;&gt;"",TODAY()&lt;=$W209,$S209&gt;0),"AT RISK","Cleared")))</f>
        <v/>
      </c>
      <c r="Y209" s="11">
        <f>IF($A209="","",IF($V209="Yes",0,$O209))</f>
        <v/>
      </c>
    </row>
    <row r="210">
      <c r="O210" s="11">
        <f>IF($A210="","",IF($F210="Perm",$I210*$J210,($K210-$L210)*$M210*$N210)*Settings!$B$3)</f>
        <v/>
      </c>
      <c r="Q210" s="11">
        <f>IF($A210="","",$O210*$P210)</f>
        <v/>
      </c>
      <c r="R210" s="11">
        <f>IF($A210="","",IF($H210="— none —",0,$O210*(1-$P210)))</f>
        <v/>
      </c>
      <c r="W210" s="13">
        <f>IF($B210="","",$B210+$S210)</f>
        <v/>
      </c>
      <c r="X210" s="14">
        <f>IF($A210="","",IF($V210="Yes","FELL OFF",IF(AND($B210&lt;&gt;"",TODAY()&lt;=$W210,$S210&gt;0),"AT RISK","Cleared")))</f>
        <v/>
      </c>
      <c r="Y210" s="11">
        <f>IF($A210="","",IF($V210="Yes",0,$O210))</f>
        <v/>
      </c>
    </row>
    <row r="211">
      <c r="O211" s="11">
        <f>IF($A211="","",IF($F211="Perm",$I211*$J211,($K211-$L211)*$M211*$N211)*Settings!$B$3)</f>
        <v/>
      </c>
      <c r="Q211" s="11">
        <f>IF($A211="","",$O211*$P211)</f>
        <v/>
      </c>
      <c r="R211" s="11">
        <f>IF($A211="","",IF($H211="— none —",0,$O211*(1-$P211)))</f>
        <v/>
      </c>
      <c r="W211" s="13">
        <f>IF($B211="","",$B211+$S211)</f>
        <v/>
      </c>
      <c r="X211" s="14">
        <f>IF($A211="","",IF($V211="Yes","FELL OFF",IF(AND($B211&lt;&gt;"",TODAY()&lt;=$W211,$S211&gt;0),"AT RISK","Cleared")))</f>
        <v/>
      </c>
      <c r="Y211" s="11">
        <f>IF($A211="","",IF($V211="Yes",0,$O211))</f>
        <v/>
      </c>
    </row>
    <row r="212">
      <c r="O212" s="11">
        <f>IF($A212="","",IF($F212="Perm",$I212*$J212,($K212-$L212)*$M212*$N212)*Settings!$B$3)</f>
        <v/>
      </c>
      <c r="Q212" s="11">
        <f>IF($A212="","",$O212*$P212)</f>
        <v/>
      </c>
      <c r="R212" s="11">
        <f>IF($A212="","",IF($H212="— none —",0,$O212*(1-$P212)))</f>
        <v/>
      </c>
      <c r="W212" s="13">
        <f>IF($B212="","",$B212+$S212)</f>
        <v/>
      </c>
      <c r="X212" s="14">
        <f>IF($A212="","",IF($V212="Yes","FELL OFF",IF(AND($B212&lt;&gt;"",TODAY()&lt;=$W212,$S212&gt;0),"AT RISK","Cleared")))</f>
        <v/>
      </c>
      <c r="Y212" s="11">
        <f>IF($A212="","",IF($V212="Yes",0,$O212))</f>
        <v/>
      </c>
    </row>
    <row r="213">
      <c r="O213" s="11">
        <f>IF($A213="","",IF($F213="Perm",$I213*$J213,($K213-$L213)*$M213*$N213)*Settings!$B$3)</f>
        <v/>
      </c>
      <c r="Q213" s="11">
        <f>IF($A213="","",$O213*$P213)</f>
        <v/>
      </c>
      <c r="R213" s="11">
        <f>IF($A213="","",IF($H213="— none —",0,$O213*(1-$P213)))</f>
        <v/>
      </c>
      <c r="W213" s="13">
        <f>IF($B213="","",$B213+$S213)</f>
        <v/>
      </c>
      <c r="X213" s="14">
        <f>IF($A213="","",IF($V213="Yes","FELL OFF",IF(AND($B213&lt;&gt;"",TODAY()&lt;=$W213,$S213&gt;0),"AT RISK","Cleared")))</f>
        <v/>
      </c>
      <c r="Y213" s="11">
        <f>IF($A213="","",IF($V213="Yes",0,$O213))</f>
        <v/>
      </c>
    </row>
    <row r="214">
      <c r="O214" s="11">
        <f>IF($A214="","",IF($F214="Perm",$I214*$J214,($K214-$L214)*$M214*$N214)*Settings!$B$3)</f>
        <v/>
      </c>
      <c r="Q214" s="11">
        <f>IF($A214="","",$O214*$P214)</f>
        <v/>
      </c>
      <c r="R214" s="11">
        <f>IF($A214="","",IF($H214="— none —",0,$O214*(1-$P214)))</f>
        <v/>
      </c>
      <c r="W214" s="13">
        <f>IF($B214="","",$B214+$S214)</f>
        <v/>
      </c>
      <c r="X214" s="14">
        <f>IF($A214="","",IF($V214="Yes","FELL OFF",IF(AND($B214&lt;&gt;"",TODAY()&lt;=$W214,$S214&gt;0),"AT RISK","Cleared")))</f>
        <v/>
      </c>
      <c r="Y214" s="11">
        <f>IF($A214="","",IF($V214="Yes",0,$O214))</f>
        <v/>
      </c>
    </row>
    <row r="215">
      <c r="O215" s="11">
        <f>IF($A215="","",IF($F215="Perm",$I215*$J215,($K215-$L215)*$M215*$N215)*Settings!$B$3)</f>
        <v/>
      </c>
      <c r="Q215" s="11">
        <f>IF($A215="","",$O215*$P215)</f>
        <v/>
      </c>
      <c r="R215" s="11">
        <f>IF($A215="","",IF($H215="— none —",0,$O215*(1-$P215)))</f>
        <v/>
      </c>
      <c r="W215" s="13">
        <f>IF($B215="","",$B215+$S215)</f>
        <v/>
      </c>
      <c r="X215" s="14">
        <f>IF($A215="","",IF($V215="Yes","FELL OFF",IF(AND($B215&lt;&gt;"",TODAY()&lt;=$W215,$S215&gt;0),"AT RISK","Cleared")))</f>
        <v/>
      </c>
      <c r="Y215" s="11">
        <f>IF($A215="","",IF($V215="Yes",0,$O215))</f>
        <v/>
      </c>
    </row>
    <row r="216">
      <c r="O216" s="11">
        <f>IF($A216="","",IF($F216="Perm",$I216*$J216,($K216-$L216)*$M216*$N216)*Settings!$B$3)</f>
        <v/>
      </c>
      <c r="Q216" s="11">
        <f>IF($A216="","",$O216*$P216)</f>
        <v/>
      </c>
      <c r="R216" s="11">
        <f>IF($A216="","",IF($H216="— none —",0,$O216*(1-$P216)))</f>
        <v/>
      </c>
      <c r="W216" s="13">
        <f>IF($B216="","",$B216+$S216)</f>
        <v/>
      </c>
      <c r="X216" s="14">
        <f>IF($A216="","",IF($V216="Yes","FELL OFF",IF(AND($B216&lt;&gt;"",TODAY()&lt;=$W216,$S216&gt;0),"AT RISK","Cleared")))</f>
        <v/>
      </c>
      <c r="Y216" s="11">
        <f>IF($A216="","",IF($V216="Yes",0,$O216))</f>
        <v/>
      </c>
    </row>
    <row r="217">
      <c r="O217" s="11">
        <f>IF($A217="","",IF($F217="Perm",$I217*$J217,($K217-$L217)*$M217*$N217)*Settings!$B$3)</f>
        <v/>
      </c>
      <c r="Q217" s="11">
        <f>IF($A217="","",$O217*$P217)</f>
        <v/>
      </c>
      <c r="R217" s="11">
        <f>IF($A217="","",IF($H217="— none —",0,$O217*(1-$P217)))</f>
        <v/>
      </c>
      <c r="W217" s="13">
        <f>IF($B217="","",$B217+$S217)</f>
        <v/>
      </c>
      <c r="X217" s="14">
        <f>IF($A217="","",IF($V217="Yes","FELL OFF",IF(AND($B217&lt;&gt;"",TODAY()&lt;=$W217,$S217&gt;0),"AT RISK","Cleared")))</f>
        <v/>
      </c>
      <c r="Y217" s="11">
        <f>IF($A217="","",IF($V217="Yes",0,$O217))</f>
        <v/>
      </c>
    </row>
    <row r="218">
      <c r="O218" s="11">
        <f>IF($A218="","",IF($F218="Perm",$I218*$J218,($K218-$L218)*$M218*$N218)*Settings!$B$3)</f>
        <v/>
      </c>
      <c r="Q218" s="11">
        <f>IF($A218="","",$O218*$P218)</f>
        <v/>
      </c>
      <c r="R218" s="11">
        <f>IF($A218="","",IF($H218="— none —",0,$O218*(1-$P218)))</f>
        <v/>
      </c>
      <c r="W218" s="13">
        <f>IF($B218="","",$B218+$S218)</f>
        <v/>
      </c>
      <c r="X218" s="14">
        <f>IF($A218="","",IF($V218="Yes","FELL OFF",IF(AND($B218&lt;&gt;"",TODAY()&lt;=$W218,$S218&gt;0),"AT RISK","Cleared")))</f>
        <v/>
      </c>
      <c r="Y218" s="11">
        <f>IF($A218="","",IF($V218="Yes",0,$O218))</f>
        <v/>
      </c>
    </row>
    <row r="219">
      <c r="O219" s="11">
        <f>IF($A219="","",IF($F219="Perm",$I219*$J219,($K219-$L219)*$M219*$N219)*Settings!$B$3)</f>
        <v/>
      </c>
      <c r="Q219" s="11">
        <f>IF($A219="","",$O219*$P219)</f>
        <v/>
      </c>
      <c r="R219" s="11">
        <f>IF($A219="","",IF($H219="— none —",0,$O219*(1-$P219)))</f>
        <v/>
      </c>
      <c r="W219" s="13">
        <f>IF($B219="","",$B219+$S219)</f>
        <v/>
      </c>
      <c r="X219" s="14">
        <f>IF($A219="","",IF($V219="Yes","FELL OFF",IF(AND($B219&lt;&gt;"",TODAY()&lt;=$W219,$S219&gt;0),"AT RISK","Cleared")))</f>
        <v/>
      </c>
      <c r="Y219" s="11">
        <f>IF($A219="","",IF($V219="Yes",0,$O219))</f>
        <v/>
      </c>
    </row>
    <row r="220">
      <c r="O220" s="11">
        <f>IF($A220="","",IF($F220="Perm",$I220*$J220,($K220-$L220)*$M220*$N220)*Settings!$B$3)</f>
        <v/>
      </c>
      <c r="Q220" s="11">
        <f>IF($A220="","",$O220*$P220)</f>
        <v/>
      </c>
      <c r="R220" s="11">
        <f>IF($A220="","",IF($H220="— none —",0,$O220*(1-$P220)))</f>
        <v/>
      </c>
      <c r="W220" s="13">
        <f>IF($B220="","",$B220+$S220)</f>
        <v/>
      </c>
      <c r="X220" s="14">
        <f>IF($A220="","",IF($V220="Yes","FELL OFF",IF(AND($B220&lt;&gt;"",TODAY()&lt;=$W220,$S220&gt;0),"AT RISK","Cleared")))</f>
        <v/>
      </c>
      <c r="Y220" s="11">
        <f>IF($A220="","",IF($V220="Yes",0,$O220))</f>
        <v/>
      </c>
    </row>
    <row r="221">
      <c r="O221" s="11">
        <f>IF($A221="","",IF($F221="Perm",$I221*$J221,($K221-$L221)*$M221*$N221)*Settings!$B$3)</f>
        <v/>
      </c>
      <c r="Q221" s="11">
        <f>IF($A221="","",$O221*$P221)</f>
        <v/>
      </c>
      <c r="R221" s="11">
        <f>IF($A221="","",IF($H221="— none —",0,$O221*(1-$P221)))</f>
        <v/>
      </c>
      <c r="W221" s="13">
        <f>IF($B221="","",$B221+$S221)</f>
        <v/>
      </c>
      <c r="X221" s="14">
        <f>IF($A221="","",IF($V221="Yes","FELL OFF",IF(AND($B221&lt;&gt;"",TODAY()&lt;=$W221,$S221&gt;0),"AT RISK","Cleared")))</f>
        <v/>
      </c>
      <c r="Y221" s="11">
        <f>IF($A221="","",IF($V221="Yes",0,$O221))</f>
        <v/>
      </c>
    </row>
    <row r="222">
      <c r="O222" s="11">
        <f>IF($A222="","",IF($F222="Perm",$I222*$J222,($K222-$L222)*$M222*$N222)*Settings!$B$3)</f>
        <v/>
      </c>
      <c r="Q222" s="11">
        <f>IF($A222="","",$O222*$P222)</f>
        <v/>
      </c>
      <c r="R222" s="11">
        <f>IF($A222="","",IF($H222="— none —",0,$O222*(1-$P222)))</f>
        <v/>
      </c>
      <c r="W222" s="13">
        <f>IF($B222="","",$B222+$S222)</f>
        <v/>
      </c>
      <c r="X222" s="14">
        <f>IF($A222="","",IF($V222="Yes","FELL OFF",IF(AND($B222&lt;&gt;"",TODAY()&lt;=$W222,$S222&gt;0),"AT RISK","Cleared")))</f>
        <v/>
      </c>
      <c r="Y222" s="11">
        <f>IF($A222="","",IF($V222="Yes",0,$O222))</f>
        <v/>
      </c>
    </row>
    <row r="223">
      <c r="O223" s="11">
        <f>IF($A223="","",IF($F223="Perm",$I223*$J223,($K223-$L223)*$M223*$N223)*Settings!$B$3)</f>
        <v/>
      </c>
      <c r="Q223" s="11">
        <f>IF($A223="","",$O223*$P223)</f>
        <v/>
      </c>
      <c r="R223" s="11">
        <f>IF($A223="","",IF($H223="— none —",0,$O223*(1-$P223)))</f>
        <v/>
      </c>
      <c r="W223" s="13">
        <f>IF($B223="","",$B223+$S223)</f>
        <v/>
      </c>
      <c r="X223" s="14">
        <f>IF($A223="","",IF($V223="Yes","FELL OFF",IF(AND($B223&lt;&gt;"",TODAY()&lt;=$W223,$S223&gt;0),"AT RISK","Cleared")))</f>
        <v/>
      </c>
      <c r="Y223" s="11">
        <f>IF($A223="","",IF($V223="Yes",0,$O223))</f>
        <v/>
      </c>
    </row>
    <row r="224">
      <c r="O224" s="11">
        <f>IF($A224="","",IF($F224="Perm",$I224*$J224,($K224-$L224)*$M224*$N224)*Settings!$B$3)</f>
        <v/>
      </c>
      <c r="Q224" s="11">
        <f>IF($A224="","",$O224*$P224)</f>
        <v/>
      </c>
      <c r="R224" s="11">
        <f>IF($A224="","",IF($H224="— none —",0,$O224*(1-$P224)))</f>
        <v/>
      </c>
      <c r="W224" s="13">
        <f>IF($B224="","",$B224+$S224)</f>
        <v/>
      </c>
      <c r="X224" s="14">
        <f>IF($A224="","",IF($V224="Yes","FELL OFF",IF(AND($B224&lt;&gt;"",TODAY()&lt;=$W224,$S224&gt;0),"AT RISK","Cleared")))</f>
        <v/>
      </c>
      <c r="Y224" s="11">
        <f>IF($A224="","",IF($V224="Yes",0,$O224))</f>
        <v/>
      </c>
    </row>
    <row r="225">
      <c r="O225" s="11">
        <f>IF($A225="","",IF($F225="Perm",$I225*$J225,($K225-$L225)*$M225*$N225)*Settings!$B$3)</f>
        <v/>
      </c>
      <c r="Q225" s="11">
        <f>IF($A225="","",$O225*$P225)</f>
        <v/>
      </c>
      <c r="R225" s="11">
        <f>IF($A225="","",IF($H225="— none —",0,$O225*(1-$P225)))</f>
        <v/>
      </c>
      <c r="W225" s="13">
        <f>IF($B225="","",$B225+$S225)</f>
        <v/>
      </c>
      <c r="X225" s="14">
        <f>IF($A225="","",IF($V225="Yes","FELL OFF",IF(AND($B225&lt;&gt;"",TODAY()&lt;=$W225,$S225&gt;0),"AT RISK","Cleared")))</f>
        <v/>
      </c>
      <c r="Y225" s="11">
        <f>IF($A225="","",IF($V225="Yes",0,$O225))</f>
        <v/>
      </c>
    </row>
    <row r="226">
      <c r="O226" s="11">
        <f>IF($A226="","",IF($F226="Perm",$I226*$J226,($K226-$L226)*$M226*$N226)*Settings!$B$3)</f>
        <v/>
      </c>
      <c r="Q226" s="11">
        <f>IF($A226="","",$O226*$P226)</f>
        <v/>
      </c>
      <c r="R226" s="11">
        <f>IF($A226="","",IF($H226="— none —",0,$O226*(1-$P226)))</f>
        <v/>
      </c>
      <c r="W226" s="13">
        <f>IF($B226="","",$B226+$S226)</f>
        <v/>
      </c>
      <c r="X226" s="14">
        <f>IF($A226="","",IF($V226="Yes","FELL OFF",IF(AND($B226&lt;&gt;"",TODAY()&lt;=$W226,$S226&gt;0),"AT RISK","Cleared")))</f>
        <v/>
      </c>
      <c r="Y226" s="11">
        <f>IF($A226="","",IF($V226="Yes",0,$O226))</f>
        <v/>
      </c>
    </row>
    <row r="227">
      <c r="O227" s="11">
        <f>IF($A227="","",IF($F227="Perm",$I227*$J227,($K227-$L227)*$M227*$N227)*Settings!$B$3)</f>
        <v/>
      </c>
      <c r="Q227" s="11">
        <f>IF($A227="","",$O227*$P227)</f>
        <v/>
      </c>
      <c r="R227" s="11">
        <f>IF($A227="","",IF($H227="— none —",0,$O227*(1-$P227)))</f>
        <v/>
      </c>
      <c r="W227" s="13">
        <f>IF($B227="","",$B227+$S227)</f>
        <v/>
      </c>
      <c r="X227" s="14">
        <f>IF($A227="","",IF($V227="Yes","FELL OFF",IF(AND($B227&lt;&gt;"",TODAY()&lt;=$W227,$S227&gt;0),"AT RISK","Cleared")))</f>
        <v/>
      </c>
      <c r="Y227" s="11">
        <f>IF($A227="","",IF($V227="Yes",0,$O227))</f>
        <v/>
      </c>
    </row>
    <row r="228">
      <c r="O228" s="11">
        <f>IF($A228="","",IF($F228="Perm",$I228*$J228,($K228-$L228)*$M228*$N228)*Settings!$B$3)</f>
        <v/>
      </c>
      <c r="Q228" s="11">
        <f>IF($A228="","",$O228*$P228)</f>
        <v/>
      </c>
      <c r="R228" s="11">
        <f>IF($A228="","",IF($H228="— none —",0,$O228*(1-$P228)))</f>
        <v/>
      </c>
      <c r="W228" s="13">
        <f>IF($B228="","",$B228+$S228)</f>
        <v/>
      </c>
      <c r="X228" s="14">
        <f>IF($A228="","",IF($V228="Yes","FELL OFF",IF(AND($B228&lt;&gt;"",TODAY()&lt;=$W228,$S228&gt;0),"AT RISK","Cleared")))</f>
        <v/>
      </c>
      <c r="Y228" s="11">
        <f>IF($A228="","",IF($V228="Yes",0,$O228))</f>
        <v/>
      </c>
    </row>
    <row r="229">
      <c r="O229" s="11">
        <f>IF($A229="","",IF($F229="Perm",$I229*$J229,($K229-$L229)*$M229*$N229)*Settings!$B$3)</f>
        <v/>
      </c>
      <c r="Q229" s="11">
        <f>IF($A229="","",$O229*$P229)</f>
        <v/>
      </c>
      <c r="R229" s="11">
        <f>IF($A229="","",IF($H229="— none —",0,$O229*(1-$P229)))</f>
        <v/>
      </c>
      <c r="W229" s="13">
        <f>IF($B229="","",$B229+$S229)</f>
        <v/>
      </c>
      <c r="X229" s="14">
        <f>IF($A229="","",IF($V229="Yes","FELL OFF",IF(AND($B229&lt;&gt;"",TODAY()&lt;=$W229,$S229&gt;0),"AT RISK","Cleared")))</f>
        <v/>
      </c>
      <c r="Y229" s="11">
        <f>IF($A229="","",IF($V229="Yes",0,$O229))</f>
        <v/>
      </c>
    </row>
    <row r="230">
      <c r="O230" s="11">
        <f>IF($A230="","",IF($F230="Perm",$I230*$J230,($K230-$L230)*$M230*$N230)*Settings!$B$3)</f>
        <v/>
      </c>
      <c r="Q230" s="11">
        <f>IF($A230="","",$O230*$P230)</f>
        <v/>
      </c>
      <c r="R230" s="11">
        <f>IF($A230="","",IF($H230="— none —",0,$O230*(1-$P230)))</f>
        <v/>
      </c>
      <c r="W230" s="13">
        <f>IF($B230="","",$B230+$S230)</f>
        <v/>
      </c>
      <c r="X230" s="14">
        <f>IF($A230="","",IF($V230="Yes","FELL OFF",IF(AND($B230&lt;&gt;"",TODAY()&lt;=$W230,$S230&gt;0),"AT RISK","Cleared")))</f>
        <v/>
      </c>
      <c r="Y230" s="11">
        <f>IF($A230="","",IF($V230="Yes",0,$O230))</f>
        <v/>
      </c>
    </row>
    <row r="231">
      <c r="O231" s="11">
        <f>IF($A231="","",IF($F231="Perm",$I231*$J231,($K231-$L231)*$M231*$N231)*Settings!$B$3)</f>
        <v/>
      </c>
      <c r="Q231" s="11">
        <f>IF($A231="","",$O231*$P231)</f>
        <v/>
      </c>
      <c r="R231" s="11">
        <f>IF($A231="","",IF($H231="— none —",0,$O231*(1-$P231)))</f>
        <v/>
      </c>
      <c r="W231" s="13">
        <f>IF($B231="","",$B231+$S231)</f>
        <v/>
      </c>
      <c r="X231" s="14">
        <f>IF($A231="","",IF($V231="Yes","FELL OFF",IF(AND($B231&lt;&gt;"",TODAY()&lt;=$W231,$S231&gt;0),"AT RISK","Cleared")))</f>
        <v/>
      </c>
      <c r="Y231" s="11">
        <f>IF($A231="","",IF($V231="Yes",0,$O231))</f>
        <v/>
      </c>
    </row>
    <row r="232">
      <c r="O232" s="11">
        <f>IF($A232="","",IF($F232="Perm",$I232*$J232,($K232-$L232)*$M232*$N232)*Settings!$B$3)</f>
        <v/>
      </c>
      <c r="Q232" s="11">
        <f>IF($A232="","",$O232*$P232)</f>
        <v/>
      </c>
      <c r="R232" s="11">
        <f>IF($A232="","",IF($H232="— none —",0,$O232*(1-$P232)))</f>
        <v/>
      </c>
      <c r="W232" s="13">
        <f>IF($B232="","",$B232+$S232)</f>
        <v/>
      </c>
      <c r="X232" s="14">
        <f>IF($A232="","",IF($V232="Yes","FELL OFF",IF(AND($B232&lt;&gt;"",TODAY()&lt;=$W232,$S232&gt;0),"AT RISK","Cleared")))</f>
        <v/>
      </c>
      <c r="Y232" s="11">
        <f>IF($A232="","",IF($V232="Yes",0,$O232))</f>
        <v/>
      </c>
    </row>
    <row r="233">
      <c r="O233" s="11">
        <f>IF($A233="","",IF($F233="Perm",$I233*$J233,($K233-$L233)*$M233*$N233)*Settings!$B$3)</f>
        <v/>
      </c>
      <c r="Q233" s="11">
        <f>IF($A233="","",$O233*$P233)</f>
        <v/>
      </c>
      <c r="R233" s="11">
        <f>IF($A233="","",IF($H233="— none —",0,$O233*(1-$P233)))</f>
        <v/>
      </c>
      <c r="W233" s="13">
        <f>IF($B233="","",$B233+$S233)</f>
        <v/>
      </c>
      <c r="X233" s="14">
        <f>IF($A233="","",IF($V233="Yes","FELL OFF",IF(AND($B233&lt;&gt;"",TODAY()&lt;=$W233,$S233&gt;0),"AT RISK","Cleared")))</f>
        <v/>
      </c>
      <c r="Y233" s="11">
        <f>IF($A233="","",IF($V233="Yes",0,$O233))</f>
        <v/>
      </c>
    </row>
    <row r="234">
      <c r="O234" s="11">
        <f>IF($A234="","",IF($F234="Perm",$I234*$J234,($K234-$L234)*$M234*$N234)*Settings!$B$3)</f>
        <v/>
      </c>
      <c r="Q234" s="11">
        <f>IF($A234="","",$O234*$P234)</f>
        <v/>
      </c>
      <c r="R234" s="11">
        <f>IF($A234="","",IF($H234="— none —",0,$O234*(1-$P234)))</f>
        <v/>
      </c>
      <c r="W234" s="13">
        <f>IF($B234="","",$B234+$S234)</f>
        <v/>
      </c>
      <c r="X234" s="14">
        <f>IF($A234="","",IF($V234="Yes","FELL OFF",IF(AND($B234&lt;&gt;"",TODAY()&lt;=$W234,$S234&gt;0),"AT RISK","Cleared")))</f>
        <v/>
      </c>
      <c r="Y234" s="11">
        <f>IF($A234="","",IF($V234="Yes",0,$O234))</f>
        <v/>
      </c>
    </row>
    <row r="235">
      <c r="O235" s="11">
        <f>IF($A235="","",IF($F235="Perm",$I235*$J235,($K235-$L235)*$M235*$N235)*Settings!$B$3)</f>
        <v/>
      </c>
      <c r="Q235" s="11">
        <f>IF($A235="","",$O235*$P235)</f>
        <v/>
      </c>
      <c r="R235" s="11">
        <f>IF($A235="","",IF($H235="— none —",0,$O235*(1-$P235)))</f>
        <v/>
      </c>
      <c r="W235" s="13">
        <f>IF($B235="","",$B235+$S235)</f>
        <v/>
      </c>
      <c r="X235" s="14">
        <f>IF($A235="","",IF($V235="Yes","FELL OFF",IF(AND($B235&lt;&gt;"",TODAY()&lt;=$W235,$S235&gt;0),"AT RISK","Cleared")))</f>
        <v/>
      </c>
      <c r="Y235" s="11">
        <f>IF($A235="","",IF($V235="Yes",0,$O235))</f>
        <v/>
      </c>
    </row>
    <row r="236">
      <c r="O236" s="11">
        <f>IF($A236="","",IF($F236="Perm",$I236*$J236,($K236-$L236)*$M236*$N236)*Settings!$B$3)</f>
        <v/>
      </c>
      <c r="Q236" s="11">
        <f>IF($A236="","",$O236*$P236)</f>
        <v/>
      </c>
      <c r="R236" s="11">
        <f>IF($A236="","",IF($H236="— none —",0,$O236*(1-$P236)))</f>
        <v/>
      </c>
      <c r="W236" s="13">
        <f>IF($B236="","",$B236+$S236)</f>
        <v/>
      </c>
      <c r="X236" s="14">
        <f>IF($A236="","",IF($V236="Yes","FELL OFF",IF(AND($B236&lt;&gt;"",TODAY()&lt;=$W236,$S236&gt;0),"AT RISK","Cleared")))</f>
        <v/>
      </c>
      <c r="Y236" s="11">
        <f>IF($A236="","",IF($V236="Yes",0,$O236))</f>
        <v/>
      </c>
    </row>
    <row r="237">
      <c r="O237" s="11">
        <f>IF($A237="","",IF($F237="Perm",$I237*$J237,($K237-$L237)*$M237*$N237)*Settings!$B$3)</f>
        <v/>
      </c>
      <c r="Q237" s="11">
        <f>IF($A237="","",$O237*$P237)</f>
        <v/>
      </c>
      <c r="R237" s="11">
        <f>IF($A237="","",IF($H237="— none —",0,$O237*(1-$P237)))</f>
        <v/>
      </c>
      <c r="W237" s="13">
        <f>IF($B237="","",$B237+$S237)</f>
        <v/>
      </c>
      <c r="X237" s="14">
        <f>IF($A237="","",IF($V237="Yes","FELL OFF",IF(AND($B237&lt;&gt;"",TODAY()&lt;=$W237,$S237&gt;0),"AT RISK","Cleared")))</f>
        <v/>
      </c>
      <c r="Y237" s="11">
        <f>IF($A237="","",IF($V237="Yes",0,$O237))</f>
        <v/>
      </c>
    </row>
    <row r="238">
      <c r="O238" s="11">
        <f>IF($A238="","",IF($F238="Perm",$I238*$J238,($K238-$L238)*$M238*$N238)*Settings!$B$3)</f>
        <v/>
      </c>
      <c r="Q238" s="11">
        <f>IF($A238="","",$O238*$P238)</f>
        <v/>
      </c>
      <c r="R238" s="11">
        <f>IF($A238="","",IF($H238="— none —",0,$O238*(1-$P238)))</f>
        <v/>
      </c>
      <c r="W238" s="13">
        <f>IF($B238="","",$B238+$S238)</f>
        <v/>
      </c>
      <c r="X238" s="14">
        <f>IF($A238="","",IF($V238="Yes","FELL OFF",IF(AND($B238&lt;&gt;"",TODAY()&lt;=$W238,$S238&gt;0),"AT RISK","Cleared")))</f>
        <v/>
      </c>
      <c r="Y238" s="11">
        <f>IF($A238="","",IF($V238="Yes",0,$O238))</f>
        <v/>
      </c>
    </row>
    <row r="239">
      <c r="O239" s="11">
        <f>IF($A239="","",IF($F239="Perm",$I239*$J239,($K239-$L239)*$M239*$N239)*Settings!$B$3)</f>
        <v/>
      </c>
      <c r="Q239" s="11">
        <f>IF($A239="","",$O239*$P239)</f>
        <v/>
      </c>
      <c r="R239" s="11">
        <f>IF($A239="","",IF($H239="— none —",0,$O239*(1-$P239)))</f>
        <v/>
      </c>
      <c r="W239" s="13">
        <f>IF($B239="","",$B239+$S239)</f>
        <v/>
      </c>
      <c r="X239" s="14">
        <f>IF($A239="","",IF($V239="Yes","FELL OFF",IF(AND($B239&lt;&gt;"",TODAY()&lt;=$W239,$S239&gt;0),"AT RISK","Cleared")))</f>
        <v/>
      </c>
      <c r="Y239" s="11">
        <f>IF($A239="","",IF($V239="Yes",0,$O239))</f>
        <v/>
      </c>
    </row>
    <row r="240">
      <c r="O240" s="11">
        <f>IF($A240="","",IF($F240="Perm",$I240*$J240,($K240-$L240)*$M240*$N240)*Settings!$B$3)</f>
        <v/>
      </c>
      <c r="Q240" s="11">
        <f>IF($A240="","",$O240*$P240)</f>
        <v/>
      </c>
      <c r="R240" s="11">
        <f>IF($A240="","",IF($H240="— none —",0,$O240*(1-$P240)))</f>
        <v/>
      </c>
      <c r="W240" s="13">
        <f>IF($B240="","",$B240+$S240)</f>
        <v/>
      </c>
      <c r="X240" s="14">
        <f>IF($A240="","",IF($V240="Yes","FELL OFF",IF(AND($B240&lt;&gt;"",TODAY()&lt;=$W240,$S240&gt;0),"AT RISK","Cleared")))</f>
        <v/>
      </c>
      <c r="Y240" s="11">
        <f>IF($A240="","",IF($V240="Yes",0,$O240))</f>
        <v/>
      </c>
    </row>
    <row r="241">
      <c r="O241" s="11">
        <f>IF($A241="","",IF($F241="Perm",$I241*$J241,($K241-$L241)*$M241*$N241)*Settings!$B$3)</f>
        <v/>
      </c>
      <c r="Q241" s="11">
        <f>IF($A241="","",$O241*$P241)</f>
        <v/>
      </c>
      <c r="R241" s="11">
        <f>IF($A241="","",IF($H241="— none —",0,$O241*(1-$P241)))</f>
        <v/>
      </c>
      <c r="W241" s="13">
        <f>IF($B241="","",$B241+$S241)</f>
        <v/>
      </c>
      <c r="X241" s="14">
        <f>IF($A241="","",IF($V241="Yes","FELL OFF",IF(AND($B241&lt;&gt;"",TODAY()&lt;=$W241,$S241&gt;0),"AT RISK","Cleared")))</f>
        <v/>
      </c>
      <c r="Y241" s="11">
        <f>IF($A241="","",IF($V241="Yes",0,$O241))</f>
        <v/>
      </c>
    </row>
    <row r="242">
      <c r="O242" s="11">
        <f>IF($A242="","",IF($F242="Perm",$I242*$J242,($K242-$L242)*$M242*$N242)*Settings!$B$3)</f>
        <v/>
      </c>
      <c r="Q242" s="11">
        <f>IF($A242="","",$O242*$P242)</f>
        <v/>
      </c>
      <c r="R242" s="11">
        <f>IF($A242="","",IF($H242="— none —",0,$O242*(1-$P242)))</f>
        <v/>
      </c>
      <c r="W242" s="13">
        <f>IF($B242="","",$B242+$S242)</f>
        <v/>
      </c>
      <c r="X242" s="14">
        <f>IF($A242="","",IF($V242="Yes","FELL OFF",IF(AND($B242&lt;&gt;"",TODAY()&lt;=$W242,$S242&gt;0),"AT RISK","Cleared")))</f>
        <v/>
      </c>
      <c r="Y242" s="11">
        <f>IF($A242="","",IF($V242="Yes",0,$O242))</f>
        <v/>
      </c>
    </row>
    <row r="243">
      <c r="O243" s="11">
        <f>IF($A243="","",IF($F243="Perm",$I243*$J243,($K243-$L243)*$M243*$N243)*Settings!$B$3)</f>
        <v/>
      </c>
      <c r="Q243" s="11">
        <f>IF($A243="","",$O243*$P243)</f>
        <v/>
      </c>
      <c r="R243" s="11">
        <f>IF($A243="","",IF($H243="— none —",0,$O243*(1-$P243)))</f>
        <v/>
      </c>
      <c r="W243" s="13">
        <f>IF($B243="","",$B243+$S243)</f>
        <v/>
      </c>
      <c r="X243" s="14">
        <f>IF($A243="","",IF($V243="Yes","FELL OFF",IF(AND($B243&lt;&gt;"",TODAY()&lt;=$W243,$S243&gt;0),"AT RISK","Cleared")))</f>
        <v/>
      </c>
      <c r="Y243" s="11">
        <f>IF($A243="","",IF($V243="Yes",0,$O243))</f>
        <v/>
      </c>
    </row>
    <row r="244">
      <c r="O244" s="11">
        <f>IF($A244="","",IF($F244="Perm",$I244*$J244,($K244-$L244)*$M244*$N244)*Settings!$B$3)</f>
        <v/>
      </c>
      <c r="Q244" s="11">
        <f>IF($A244="","",$O244*$P244)</f>
        <v/>
      </c>
      <c r="R244" s="11">
        <f>IF($A244="","",IF($H244="— none —",0,$O244*(1-$P244)))</f>
        <v/>
      </c>
      <c r="W244" s="13">
        <f>IF($B244="","",$B244+$S244)</f>
        <v/>
      </c>
      <c r="X244" s="14">
        <f>IF($A244="","",IF($V244="Yes","FELL OFF",IF(AND($B244&lt;&gt;"",TODAY()&lt;=$W244,$S244&gt;0),"AT RISK","Cleared")))</f>
        <v/>
      </c>
      <c r="Y244" s="11">
        <f>IF($A244="","",IF($V244="Yes",0,$O244))</f>
        <v/>
      </c>
    </row>
    <row r="245">
      <c r="O245" s="11">
        <f>IF($A245="","",IF($F245="Perm",$I245*$J245,($K245-$L245)*$M245*$N245)*Settings!$B$3)</f>
        <v/>
      </c>
      <c r="Q245" s="11">
        <f>IF($A245="","",$O245*$P245)</f>
        <v/>
      </c>
      <c r="R245" s="11">
        <f>IF($A245="","",IF($H245="— none —",0,$O245*(1-$P245)))</f>
        <v/>
      </c>
      <c r="W245" s="13">
        <f>IF($B245="","",$B245+$S245)</f>
        <v/>
      </c>
      <c r="X245" s="14">
        <f>IF($A245="","",IF($V245="Yes","FELL OFF",IF(AND($B245&lt;&gt;"",TODAY()&lt;=$W245,$S245&gt;0),"AT RISK","Cleared")))</f>
        <v/>
      </c>
      <c r="Y245" s="11">
        <f>IF($A245="","",IF($V245="Yes",0,$O245))</f>
        <v/>
      </c>
    </row>
    <row r="246">
      <c r="O246" s="11">
        <f>IF($A246="","",IF($F246="Perm",$I246*$J246,($K246-$L246)*$M246*$N246)*Settings!$B$3)</f>
        <v/>
      </c>
      <c r="Q246" s="11">
        <f>IF($A246="","",$O246*$P246)</f>
        <v/>
      </c>
      <c r="R246" s="11">
        <f>IF($A246="","",IF($H246="— none —",0,$O246*(1-$P246)))</f>
        <v/>
      </c>
      <c r="W246" s="13">
        <f>IF($B246="","",$B246+$S246)</f>
        <v/>
      </c>
      <c r="X246" s="14">
        <f>IF($A246="","",IF($V246="Yes","FELL OFF",IF(AND($B246&lt;&gt;"",TODAY()&lt;=$W246,$S246&gt;0),"AT RISK","Cleared")))</f>
        <v/>
      </c>
      <c r="Y246" s="11">
        <f>IF($A246="","",IF($V246="Yes",0,$O246))</f>
        <v/>
      </c>
    </row>
    <row r="247">
      <c r="O247" s="11">
        <f>IF($A247="","",IF($F247="Perm",$I247*$J247,($K247-$L247)*$M247*$N247)*Settings!$B$3)</f>
        <v/>
      </c>
      <c r="Q247" s="11">
        <f>IF($A247="","",$O247*$P247)</f>
        <v/>
      </c>
      <c r="R247" s="11">
        <f>IF($A247="","",IF($H247="— none —",0,$O247*(1-$P247)))</f>
        <v/>
      </c>
      <c r="W247" s="13">
        <f>IF($B247="","",$B247+$S247)</f>
        <v/>
      </c>
      <c r="X247" s="14">
        <f>IF($A247="","",IF($V247="Yes","FELL OFF",IF(AND($B247&lt;&gt;"",TODAY()&lt;=$W247,$S247&gt;0),"AT RISK","Cleared")))</f>
        <v/>
      </c>
      <c r="Y247" s="11">
        <f>IF($A247="","",IF($V247="Yes",0,$O247))</f>
        <v/>
      </c>
    </row>
    <row r="248">
      <c r="O248" s="11">
        <f>IF($A248="","",IF($F248="Perm",$I248*$J248,($K248-$L248)*$M248*$N248)*Settings!$B$3)</f>
        <v/>
      </c>
      <c r="Q248" s="11">
        <f>IF($A248="","",$O248*$P248)</f>
        <v/>
      </c>
      <c r="R248" s="11">
        <f>IF($A248="","",IF($H248="— none —",0,$O248*(1-$P248)))</f>
        <v/>
      </c>
      <c r="W248" s="13">
        <f>IF($B248="","",$B248+$S248)</f>
        <v/>
      </c>
      <c r="X248" s="14">
        <f>IF($A248="","",IF($V248="Yes","FELL OFF",IF(AND($B248&lt;&gt;"",TODAY()&lt;=$W248,$S248&gt;0),"AT RISK","Cleared")))</f>
        <v/>
      </c>
      <c r="Y248" s="11">
        <f>IF($A248="","",IF($V248="Yes",0,$O248))</f>
        <v/>
      </c>
    </row>
    <row r="249">
      <c r="O249" s="11">
        <f>IF($A249="","",IF($F249="Perm",$I249*$J249,($K249-$L249)*$M249*$N249)*Settings!$B$3)</f>
        <v/>
      </c>
      <c r="Q249" s="11">
        <f>IF($A249="","",$O249*$P249)</f>
        <v/>
      </c>
      <c r="R249" s="11">
        <f>IF($A249="","",IF($H249="— none —",0,$O249*(1-$P249)))</f>
        <v/>
      </c>
      <c r="W249" s="13">
        <f>IF($B249="","",$B249+$S249)</f>
        <v/>
      </c>
      <c r="X249" s="14">
        <f>IF($A249="","",IF($V249="Yes","FELL OFF",IF(AND($B249&lt;&gt;"",TODAY()&lt;=$W249,$S249&gt;0),"AT RISK","Cleared")))</f>
        <v/>
      </c>
      <c r="Y249" s="11">
        <f>IF($A249="","",IF($V249="Yes",0,$O249))</f>
        <v/>
      </c>
    </row>
    <row r="250">
      <c r="O250" s="11">
        <f>IF($A250="","",IF($F250="Perm",$I250*$J250,($K250-$L250)*$M250*$N250)*Settings!$B$3)</f>
        <v/>
      </c>
      <c r="Q250" s="11">
        <f>IF($A250="","",$O250*$P250)</f>
        <v/>
      </c>
      <c r="R250" s="11">
        <f>IF($A250="","",IF($H250="— none —",0,$O250*(1-$P250)))</f>
        <v/>
      </c>
      <c r="W250" s="13">
        <f>IF($B250="","",$B250+$S250)</f>
        <v/>
      </c>
      <c r="X250" s="14">
        <f>IF($A250="","",IF($V250="Yes","FELL OFF",IF(AND($B250&lt;&gt;"",TODAY()&lt;=$W250,$S250&gt;0),"AT RISK","Cleared")))</f>
        <v/>
      </c>
      <c r="Y250" s="11">
        <f>IF($A250="","",IF($V250="Yes",0,$O250))</f>
        <v/>
      </c>
    </row>
    <row r="251">
      <c r="O251" s="11">
        <f>IF($A251="","",IF($F251="Perm",$I251*$J251,($K251-$L251)*$M251*$N251)*Settings!$B$3)</f>
        <v/>
      </c>
      <c r="Q251" s="11">
        <f>IF($A251="","",$O251*$P251)</f>
        <v/>
      </c>
      <c r="R251" s="11">
        <f>IF($A251="","",IF($H251="— none —",0,$O251*(1-$P251)))</f>
        <v/>
      </c>
      <c r="W251" s="13">
        <f>IF($B251="","",$B251+$S251)</f>
        <v/>
      </c>
      <c r="X251" s="14">
        <f>IF($A251="","",IF($V251="Yes","FELL OFF",IF(AND($B251&lt;&gt;"",TODAY()&lt;=$W251,$S251&gt;0),"AT RISK","Cleared")))</f>
        <v/>
      </c>
      <c r="Y251" s="11">
        <f>IF($A251="","",IF($V251="Yes",0,$O251))</f>
        <v/>
      </c>
    </row>
    <row r="252">
      <c r="O252" s="11">
        <f>IF($A252="","",IF($F252="Perm",$I252*$J252,($K252-$L252)*$M252*$N252)*Settings!$B$3)</f>
        <v/>
      </c>
      <c r="Q252" s="11">
        <f>IF($A252="","",$O252*$P252)</f>
        <v/>
      </c>
      <c r="R252" s="11">
        <f>IF($A252="","",IF($H252="— none —",0,$O252*(1-$P252)))</f>
        <v/>
      </c>
      <c r="W252" s="13">
        <f>IF($B252="","",$B252+$S252)</f>
        <v/>
      </c>
      <c r="X252" s="14">
        <f>IF($A252="","",IF($V252="Yes","FELL OFF",IF(AND($B252&lt;&gt;"",TODAY()&lt;=$W252,$S252&gt;0),"AT RISK","Cleared")))</f>
        <v/>
      </c>
      <c r="Y252" s="11">
        <f>IF($A252="","",IF($V252="Yes",0,$O252))</f>
        <v/>
      </c>
    </row>
    <row r="253">
      <c r="O253" s="11">
        <f>IF($A253="","",IF($F253="Perm",$I253*$J253,($K253-$L253)*$M253*$N253)*Settings!$B$3)</f>
        <v/>
      </c>
      <c r="Q253" s="11">
        <f>IF($A253="","",$O253*$P253)</f>
        <v/>
      </c>
      <c r="R253" s="11">
        <f>IF($A253="","",IF($H253="— none —",0,$O253*(1-$P253)))</f>
        <v/>
      </c>
      <c r="W253" s="13">
        <f>IF($B253="","",$B253+$S253)</f>
        <v/>
      </c>
      <c r="X253" s="14">
        <f>IF($A253="","",IF($V253="Yes","FELL OFF",IF(AND($B253&lt;&gt;"",TODAY()&lt;=$W253,$S253&gt;0),"AT RISK","Cleared")))</f>
        <v/>
      </c>
      <c r="Y253" s="11">
        <f>IF($A253="","",IF($V253="Yes",0,$O253))</f>
        <v/>
      </c>
    </row>
    <row r="254">
      <c r="O254" s="11">
        <f>IF($A254="","",IF($F254="Perm",$I254*$J254,($K254-$L254)*$M254*$N254)*Settings!$B$3)</f>
        <v/>
      </c>
      <c r="Q254" s="11">
        <f>IF($A254="","",$O254*$P254)</f>
        <v/>
      </c>
      <c r="R254" s="11">
        <f>IF($A254="","",IF($H254="— none —",0,$O254*(1-$P254)))</f>
        <v/>
      </c>
      <c r="W254" s="13">
        <f>IF($B254="","",$B254+$S254)</f>
        <v/>
      </c>
      <c r="X254" s="14">
        <f>IF($A254="","",IF($V254="Yes","FELL OFF",IF(AND($B254&lt;&gt;"",TODAY()&lt;=$W254,$S254&gt;0),"AT RISK","Cleared")))</f>
        <v/>
      </c>
      <c r="Y254" s="11">
        <f>IF($A254="","",IF($V254="Yes",0,$O254))</f>
        <v/>
      </c>
    </row>
    <row r="255">
      <c r="O255" s="11">
        <f>IF($A255="","",IF($F255="Perm",$I255*$J255,($K255-$L255)*$M255*$N255)*Settings!$B$3)</f>
        <v/>
      </c>
      <c r="Q255" s="11">
        <f>IF($A255="","",$O255*$P255)</f>
        <v/>
      </c>
      <c r="R255" s="11">
        <f>IF($A255="","",IF($H255="— none —",0,$O255*(1-$P255)))</f>
        <v/>
      </c>
      <c r="W255" s="13">
        <f>IF($B255="","",$B255+$S255)</f>
        <v/>
      </c>
      <c r="X255" s="14">
        <f>IF($A255="","",IF($V255="Yes","FELL OFF",IF(AND($B255&lt;&gt;"",TODAY()&lt;=$W255,$S255&gt;0),"AT RISK","Cleared")))</f>
        <v/>
      </c>
      <c r="Y255" s="11">
        <f>IF($A255="","",IF($V255="Yes",0,$O255))</f>
        <v/>
      </c>
    </row>
    <row r="256">
      <c r="O256" s="11">
        <f>IF($A256="","",IF($F256="Perm",$I256*$J256,($K256-$L256)*$M256*$N256)*Settings!$B$3)</f>
        <v/>
      </c>
      <c r="Q256" s="11">
        <f>IF($A256="","",$O256*$P256)</f>
        <v/>
      </c>
      <c r="R256" s="11">
        <f>IF($A256="","",IF($H256="— none —",0,$O256*(1-$P256)))</f>
        <v/>
      </c>
      <c r="W256" s="13">
        <f>IF($B256="","",$B256+$S256)</f>
        <v/>
      </c>
      <c r="X256" s="14">
        <f>IF($A256="","",IF($V256="Yes","FELL OFF",IF(AND($B256&lt;&gt;"",TODAY()&lt;=$W256,$S256&gt;0),"AT RISK","Cleared")))</f>
        <v/>
      </c>
      <c r="Y256" s="11">
        <f>IF($A256="","",IF($V256="Yes",0,$O256))</f>
        <v/>
      </c>
    </row>
    <row r="257">
      <c r="O257" s="11">
        <f>IF($A257="","",IF($F257="Perm",$I257*$J257,($K257-$L257)*$M257*$N257)*Settings!$B$3)</f>
        <v/>
      </c>
      <c r="Q257" s="11">
        <f>IF($A257="","",$O257*$P257)</f>
        <v/>
      </c>
      <c r="R257" s="11">
        <f>IF($A257="","",IF($H257="— none —",0,$O257*(1-$P257)))</f>
        <v/>
      </c>
      <c r="W257" s="13">
        <f>IF($B257="","",$B257+$S257)</f>
        <v/>
      </c>
      <c r="X257" s="14">
        <f>IF($A257="","",IF($V257="Yes","FELL OFF",IF(AND($B257&lt;&gt;"",TODAY()&lt;=$W257,$S257&gt;0),"AT RISK","Cleared")))</f>
        <v/>
      </c>
      <c r="Y257" s="11">
        <f>IF($A257="","",IF($V257="Yes",0,$O257))</f>
        <v/>
      </c>
    </row>
    <row r="258">
      <c r="O258" s="11">
        <f>IF($A258="","",IF($F258="Perm",$I258*$J258,($K258-$L258)*$M258*$N258)*Settings!$B$3)</f>
        <v/>
      </c>
      <c r="Q258" s="11">
        <f>IF($A258="","",$O258*$P258)</f>
        <v/>
      </c>
      <c r="R258" s="11">
        <f>IF($A258="","",IF($H258="— none —",0,$O258*(1-$P258)))</f>
        <v/>
      </c>
      <c r="W258" s="13">
        <f>IF($B258="","",$B258+$S258)</f>
        <v/>
      </c>
      <c r="X258" s="14">
        <f>IF($A258="","",IF($V258="Yes","FELL OFF",IF(AND($B258&lt;&gt;"",TODAY()&lt;=$W258,$S258&gt;0),"AT RISK","Cleared")))</f>
        <v/>
      </c>
      <c r="Y258" s="11">
        <f>IF($A258="","",IF($V258="Yes",0,$O258))</f>
        <v/>
      </c>
    </row>
    <row r="259">
      <c r="O259" s="11">
        <f>IF($A259="","",IF($F259="Perm",$I259*$J259,($K259-$L259)*$M259*$N259)*Settings!$B$3)</f>
        <v/>
      </c>
      <c r="Q259" s="11">
        <f>IF($A259="","",$O259*$P259)</f>
        <v/>
      </c>
      <c r="R259" s="11">
        <f>IF($A259="","",IF($H259="— none —",0,$O259*(1-$P259)))</f>
        <v/>
      </c>
      <c r="W259" s="13">
        <f>IF($B259="","",$B259+$S259)</f>
        <v/>
      </c>
      <c r="X259" s="14">
        <f>IF($A259="","",IF($V259="Yes","FELL OFF",IF(AND($B259&lt;&gt;"",TODAY()&lt;=$W259,$S259&gt;0),"AT RISK","Cleared")))</f>
        <v/>
      </c>
      <c r="Y259" s="11">
        <f>IF($A259="","",IF($V259="Yes",0,$O259))</f>
        <v/>
      </c>
    </row>
    <row r="260">
      <c r="O260" s="11">
        <f>IF($A260="","",IF($F260="Perm",$I260*$J260,($K260-$L260)*$M260*$N260)*Settings!$B$3)</f>
        <v/>
      </c>
      <c r="Q260" s="11">
        <f>IF($A260="","",$O260*$P260)</f>
        <v/>
      </c>
      <c r="R260" s="11">
        <f>IF($A260="","",IF($H260="— none —",0,$O260*(1-$P260)))</f>
        <v/>
      </c>
      <c r="W260" s="13">
        <f>IF($B260="","",$B260+$S260)</f>
        <v/>
      </c>
      <c r="X260" s="14">
        <f>IF($A260="","",IF($V260="Yes","FELL OFF",IF(AND($B260&lt;&gt;"",TODAY()&lt;=$W260,$S260&gt;0),"AT RISK","Cleared")))</f>
        <v/>
      </c>
      <c r="Y260" s="11">
        <f>IF($A260="","",IF($V260="Yes",0,$O260))</f>
        <v/>
      </c>
    </row>
    <row r="261">
      <c r="O261" s="11">
        <f>IF($A261="","",IF($F261="Perm",$I261*$J261,($K261-$L261)*$M261*$N261)*Settings!$B$3)</f>
        <v/>
      </c>
      <c r="Q261" s="11">
        <f>IF($A261="","",$O261*$P261)</f>
        <v/>
      </c>
      <c r="R261" s="11">
        <f>IF($A261="","",IF($H261="— none —",0,$O261*(1-$P261)))</f>
        <v/>
      </c>
      <c r="W261" s="13">
        <f>IF($B261="","",$B261+$S261)</f>
        <v/>
      </c>
      <c r="X261" s="14">
        <f>IF($A261="","",IF($V261="Yes","FELL OFF",IF(AND($B261&lt;&gt;"",TODAY()&lt;=$W261,$S261&gt;0),"AT RISK","Cleared")))</f>
        <v/>
      </c>
      <c r="Y261" s="11">
        <f>IF($A261="","",IF($V261="Yes",0,$O261))</f>
        <v/>
      </c>
    </row>
    <row r="262">
      <c r="O262" s="11">
        <f>IF($A262="","",IF($F262="Perm",$I262*$J262,($K262-$L262)*$M262*$N262)*Settings!$B$3)</f>
        <v/>
      </c>
      <c r="Q262" s="11">
        <f>IF($A262="","",$O262*$P262)</f>
        <v/>
      </c>
      <c r="R262" s="11">
        <f>IF($A262="","",IF($H262="— none —",0,$O262*(1-$P262)))</f>
        <v/>
      </c>
      <c r="W262" s="13">
        <f>IF($B262="","",$B262+$S262)</f>
        <v/>
      </c>
      <c r="X262" s="14">
        <f>IF($A262="","",IF($V262="Yes","FELL OFF",IF(AND($B262&lt;&gt;"",TODAY()&lt;=$W262,$S262&gt;0),"AT RISK","Cleared")))</f>
        <v/>
      </c>
      <c r="Y262" s="11">
        <f>IF($A262="","",IF($V262="Yes",0,$O262))</f>
        <v/>
      </c>
    </row>
    <row r="263">
      <c r="O263" s="11">
        <f>IF($A263="","",IF($F263="Perm",$I263*$J263,($K263-$L263)*$M263*$N263)*Settings!$B$3)</f>
        <v/>
      </c>
      <c r="Q263" s="11">
        <f>IF($A263="","",$O263*$P263)</f>
        <v/>
      </c>
      <c r="R263" s="11">
        <f>IF($A263="","",IF($H263="— none —",0,$O263*(1-$P263)))</f>
        <v/>
      </c>
      <c r="W263" s="13">
        <f>IF($B263="","",$B263+$S263)</f>
        <v/>
      </c>
      <c r="X263" s="14">
        <f>IF($A263="","",IF($V263="Yes","FELL OFF",IF(AND($B263&lt;&gt;"",TODAY()&lt;=$W263,$S263&gt;0),"AT RISK","Cleared")))</f>
        <v/>
      </c>
      <c r="Y263" s="11">
        <f>IF($A263="","",IF($V263="Yes",0,$O263))</f>
        <v/>
      </c>
    </row>
    <row r="264">
      <c r="O264" s="11">
        <f>IF($A264="","",IF($F264="Perm",$I264*$J264,($K264-$L264)*$M264*$N264)*Settings!$B$3)</f>
        <v/>
      </c>
      <c r="Q264" s="11">
        <f>IF($A264="","",$O264*$P264)</f>
        <v/>
      </c>
      <c r="R264" s="11">
        <f>IF($A264="","",IF($H264="— none —",0,$O264*(1-$P264)))</f>
        <v/>
      </c>
      <c r="W264" s="13">
        <f>IF($B264="","",$B264+$S264)</f>
        <v/>
      </c>
      <c r="X264" s="14">
        <f>IF($A264="","",IF($V264="Yes","FELL OFF",IF(AND($B264&lt;&gt;"",TODAY()&lt;=$W264,$S264&gt;0),"AT RISK","Cleared")))</f>
        <v/>
      </c>
      <c r="Y264" s="11">
        <f>IF($A264="","",IF($V264="Yes",0,$O264))</f>
        <v/>
      </c>
    </row>
    <row r="265">
      <c r="O265" s="11">
        <f>IF($A265="","",IF($F265="Perm",$I265*$J265,($K265-$L265)*$M265*$N265)*Settings!$B$3)</f>
        <v/>
      </c>
      <c r="Q265" s="11">
        <f>IF($A265="","",$O265*$P265)</f>
        <v/>
      </c>
      <c r="R265" s="11">
        <f>IF($A265="","",IF($H265="— none —",0,$O265*(1-$P265)))</f>
        <v/>
      </c>
      <c r="W265" s="13">
        <f>IF($B265="","",$B265+$S265)</f>
        <v/>
      </c>
      <c r="X265" s="14">
        <f>IF($A265="","",IF($V265="Yes","FELL OFF",IF(AND($B265&lt;&gt;"",TODAY()&lt;=$W265,$S265&gt;0),"AT RISK","Cleared")))</f>
        <v/>
      </c>
      <c r="Y265" s="11">
        <f>IF($A265="","",IF($V265="Yes",0,$O265))</f>
        <v/>
      </c>
    </row>
    <row r="266">
      <c r="O266" s="11">
        <f>IF($A266="","",IF($F266="Perm",$I266*$J266,($K266-$L266)*$M266*$N266)*Settings!$B$3)</f>
        <v/>
      </c>
      <c r="Q266" s="11">
        <f>IF($A266="","",$O266*$P266)</f>
        <v/>
      </c>
      <c r="R266" s="11">
        <f>IF($A266="","",IF($H266="— none —",0,$O266*(1-$P266)))</f>
        <v/>
      </c>
      <c r="W266" s="13">
        <f>IF($B266="","",$B266+$S266)</f>
        <v/>
      </c>
      <c r="X266" s="14">
        <f>IF($A266="","",IF($V266="Yes","FELL OFF",IF(AND($B266&lt;&gt;"",TODAY()&lt;=$W266,$S266&gt;0),"AT RISK","Cleared")))</f>
        <v/>
      </c>
      <c r="Y266" s="11">
        <f>IF($A266="","",IF($V266="Yes",0,$O266))</f>
        <v/>
      </c>
    </row>
    <row r="267">
      <c r="O267" s="11">
        <f>IF($A267="","",IF($F267="Perm",$I267*$J267,($K267-$L267)*$M267*$N267)*Settings!$B$3)</f>
        <v/>
      </c>
      <c r="Q267" s="11">
        <f>IF($A267="","",$O267*$P267)</f>
        <v/>
      </c>
      <c r="R267" s="11">
        <f>IF($A267="","",IF($H267="— none —",0,$O267*(1-$P267)))</f>
        <v/>
      </c>
      <c r="W267" s="13">
        <f>IF($B267="","",$B267+$S267)</f>
        <v/>
      </c>
      <c r="X267" s="14">
        <f>IF($A267="","",IF($V267="Yes","FELL OFF",IF(AND($B267&lt;&gt;"",TODAY()&lt;=$W267,$S267&gt;0),"AT RISK","Cleared")))</f>
        <v/>
      </c>
      <c r="Y267" s="11">
        <f>IF($A267="","",IF($V267="Yes",0,$O267))</f>
        <v/>
      </c>
    </row>
    <row r="268">
      <c r="O268" s="11">
        <f>IF($A268="","",IF($F268="Perm",$I268*$J268,($K268-$L268)*$M268*$N268)*Settings!$B$3)</f>
        <v/>
      </c>
      <c r="Q268" s="11">
        <f>IF($A268="","",$O268*$P268)</f>
        <v/>
      </c>
      <c r="R268" s="11">
        <f>IF($A268="","",IF($H268="— none —",0,$O268*(1-$P268)))</f>
        <v/>
      </c>
      <c r="W268" s="13">
        <f>IF($B268="","",$B268+$S268)</f>
        <v/>
      </c>
      <c r="X268" s="14">
        <f>IF($A268="","",IF($V268="Yes","FELL OFF",IF(AND($B268&lt;&gt;"",TODAY()&lt;=$W268,$S268&gt;0),"AT RISK","Cleared")))</f>
        <v/>
      </c>
      <c r="Y268" s="11">
        <f>IF($A268="","",IF($V268="Yes",0,$O268))</f>
        <v/>
      </c>
    </row>
    <row r="269">
      <c r="O269" s="11">
        <f>IF($A269="","",IF($F269="Perm",$I269*$J269,($K269-$L269)*$M269*$N269)*Settings!$B$3)</f>
        <v/>
      </c>
      <c r="Q269" s="11">
        <f>IF($A269="","",$O269*$P269)</f>
        <v/>
      </c>
      <c r="R269" s="11">
        <f>IF($A269="","",IF($H269="— none —",0,$O269*(1-$P269)))</f>
        <v/>
      </c>
      <c r="W269" s="13">
        <f>IF($B269="","",$B269+$S269)</f>
        <v/>
      </c>
      <c r="X269" s="14">
        <f>IF($A269="","",IF($V269="Yes","FELL OFF",IF(AND($B269&lt;&gt;"",TODAY()&lt;=$W269,$S269&gt;0),"AT RISK","Cleared")))</f>
        <v/>
      </c>
      <c r="Y269" s="11">
        <f>IF($A269="","",IF($V269="Yes",0,$O269))</f>
        <v/>
      </c>
    </row>
    <row r="270">
      <c r="O270" s="11">
        <f>IF($A270="","",IF($F270="Perm",$I270*$J270,($K270-$L270)*$M270*$N270)*Settings!$B$3)</f>
        <v/>
      </c>
      <c r="Q270" s="11">
        <f>IF($A270="","",$O270*$P270)</f>
        <v/>
      </c>
      <c r="R270" s="11">
        <f>IF($A270="","",IF($H270="— none —",0,$O270*(1-$P270)))</f>
        <v/>
      </c>
      <c r="W270" s="13">
        <f>IF($B270="","",$B270+$S270)</f>
        <v/>
      </c>
      <c r="X270" s="14">
        <f>IF($A270="","",IF($V270="Yes","FELL OFF",IF(AND($B270&lt;&gt;"",TODAY()&lt;=$W270,$S270&gt;0),"AT RISK","Cleared")))</f>
        <v/>
      </c>
      <c r="Y270" s="11">
        <f>IF($A270="","",IF($V270="Yes",0,$O270))</f>
        <v/>
      </c>
    </row>
    <row r="271">
      <c r="O271" s="11">
        <f>IF($A271="","",IF($F271="Perm",$I271*$J271,($K271-$L271)*$M271*$N271)*Settings!$B$3)</f>
        <v/>
      </c>
      <c r="Q271" s="11">
        <f>IF($A271="","",$O271*$P271)</f>
        <v/>
      </c>
      <c r="R271" s="11">
        <f>IF($A271="","",IF($H271="— none —",0,$O271*(1-$P271)))</f>
        <v/>
      </c>
      <c r="W271" s="13">
        <f>IF($B271="","",$B271+$S271)</f>
        <v/>
      </c>
      <c r="X271" s="14">
        <f>IF($A271="","",IF($V271="Yes","FELL OFF",IF(AND($B271&lt;&gt;"",TODAY()&lt;=$W271,$S271&gt;0),"AT RISK","Cleared")))</f>
        <v/>
      </c>
      <c r="Y271" s="11">
        <f>IF($A271="","",IF($V271="Yes",0,$O271))</f>
        <v/>
      </c>
    </row>
    <row r="272">
      <c r="O272" s="11">
        <f>IF($A272="","",IF($F272="Perm",$I272*$J272,($K272-$L272)*$M272*$N272)*Settings!$B$3)</f>
        <v/>
      </c>
      <c r="Q272" s="11">
        <f>IF($A272="","",$O272*$P272)</f>
        <v/>
      </c>
      <c r="R272" s="11">
        <f>IF($A272="","",IF($H272="— none —",0,$O272*(1-$P272)))</f>
        <v/>
      </c>
      <c r="W272" s="13">
        <f>IF($B272="","",$B272+$S272)</f>
        <v/>
      </c>
      <c r="X272" s="14">
        <f>IF($A272="","",IF($V272="Yes","FELL OFF",IF(AND($B272&lt;&gt;"",TODAY()&lt;=$W272,$S272&gt;0),"AT RISK","Cleared")))</f>
        <v/>
      </c>
      <c r="Y272" s="11">
        <f>IF($A272="","",IF($V272="Yes",0,$O272))</f>
        <v/>
      </c>
    </row>
    <row r="273">
      <c r="O273" s="11">
        <f>IF($A273="","",IF($F273="Perm",$I273*$J273,($K273-$L273)*$M273*$N273)*Settings!$B$3)</f>
        <v/>
      </c>
      <c r="Q273" s="11">
        <f>IF($A273="","",$O273*$P273)</f>
        <v/>
      </c>
      <c r="R273" s="11">
        <f>IF($A273="","",IF($H273="— none —",0,$O273*(1-$P273)))</f>
        <v/>
      </c>
      <c r="W273" s="13">
        <f>IF($B273="","",$B273+$S273)</f>
        <v/>
      </c>
      <c r="X273" s="14">
        <f>IF($A273="","",IF($V273="Yes","FELL OFF",IF(AND($B273&lt;&gt;"",TODAY()&lt;=$W273,$S273&gt;0),"AT RISK","Cleared")))</f>
        <v/>
      </c>
      <c r="Y273" s="11">
        <f>IF($A273="","",IF($V273="Yes",0,$O273))</f>
        <v/>
      </c>
    </row>
    <row r="274">
      <c r="O274" s="11">
        <f>IF($A274="","",IF($F274="Perm",$I274*$J274,($K274-$L274)*$M274*$N274)*Settings!$B$3)</f>
        <v/>
      </c>
      <c r="Q274" s="11">
        <f>IF($A274="","",$O274*$P274)</f>
        <v/>
      </c>
      <c r="R274" s="11">
        <f>IF($A274="","",IF($H274="— none —",0,$O274*(1-$P274)))</f>
        <v/>
      </c>
      <c r="W274" s="13">
        <f>IF($B274="","",$B274+$S274)</f>
        <v/>
      </c>
      <c r="X274" s="14">
        <f>IF($A274="","",IF($V274="Yes","FELL OFF",IF(AND($B274&lt;&gt;"",TODAY()&lt;=$W274,$S274&gt;0),"AT RISK","Cleared")))</f>
        <v/>
      </c>
      <c r="Y274" s="11">
        <f>IF($A274="","",IF($V274="Yes",0,$O274))</f>
        <v/>
      </c>
    </row>
    <row r="275">
      <c r="O275" s="11">
        <f>IF($A275="","",IF($F275="Perm",$I275*$J275,($K275-$L275)*$M275*$N275)*Settings!$B$3)</f>
        <v/>
      </c>
      <c r="Q275" s="11">
        <f>IF($A275="","",$O275*$P275)</f>
        <v/>
      </c>
      <c r="R275" s="11">
        <f>IF($A275="","",IF($H275="— none —",0,$O275*(1-$P275)))</f>
        <v/>
      </c>
      <c r="W275" s="13">
        <f>IF($B275="","",$B275+$S275)</f>
        <v/>
      </c>
      <c r="X275" s="14">
        <f>IF($A275="","",IF($V275="Yes","FELL OFF",IF(AND($B275&lt;&gt;"",TODAY()&lt;=$W275,$S275&gt;0),"AT RISK","Cleared")))</f>
        <v/>
      </c>
      <c r="Y275" s="11">
        <f>IF($A275="","",IF($V275="Yes",0,$O275))</f>
        <v/>
      </c>
    </row>
    <row r="276">
      <c r="O276" s="11">
        <f>IF($A276="","",IF($F276="Perm",$I276*$J276,($K276-$L276)*$M276*$N276)*Settings!$B$3)</f>
        <v/>
      </c>
      <c r="Q276" s="11">
        <f>IF($A276="","",$O276*$P276)</f>
        <v/>
      </c>
      <c r="R276" s="11">
        <f>IF($A276="","",IF($H276="— none —",0,$O276*(1-$P276)))</f>
        <v/>
      </c>
      <c r="W276" s="13">
        <f>IF($B276="","",$B276+$S276)</f>
        <v/>
      </c>
      <c r="X276" s="14">
        <f>IF($A276="","",IF($V276="Yes","FELL OFF",IF(AND($B276&lt;&gt;"",TODAY()&lt;=$W276,$S276&gt;0),"AT RISK","Cleared")))</f>
        <v/>
      </c>
      <c r="Y276" s="11">
        <f>IF($A276="","",IF($V276="Yes",0,$O276))</f>
        <v/>
      </c>
    </row>
    <row r="277">
      <c r="O277" s="11">
        <f>IF($A277="","",IF($F277="Perm",$I277*$J277,($K277-$L277)*$M277*$N277)*Settings!$B$3)</f>
        <v/>
      </c>
      <c r="Q277" s="11">
        <f>IF($A277="","",$O277*$P277)</f>
        <v/>
      </c>
      <c r="R277" s="11">
        <f>IF($A277="","",IF($H277="— none —",0,$O277*(1-$P277)))</f>
        <v/>
      </c>
      <c r="W277" s="13">
        <f>IF($B277="","",$B277+$S277)</f>
        <v/>
      </c>
      <c r="X277" s="14">
        <f>IF($A277="","",IF($V277="Yes","FELL OFF",IF(AND($B277&lt;&gt;"",TODAY()&lt;=$W277,$S277&gt;0),"AT RISK","Cleared")))</f>
        <v/>
      </c>
      <c r="Y277" s="11">
        <f>IF($A277="","",IF($V277="Yes",0,$O277))</f>
        <v/>
      </c>
    </row>
    <row r="278">
      <c r="O278" s="11">
        <f>IF($A278="","",IF($F278="Perm",$I278*$J278,($K278-$L278)*$M278*$N278)*Settings!$B$3)</f>
        <v/>
      </c>
      <c r="Q278" s="11">
        <f>IF($A278="","",$O278*$P278)</f>
        <v/>
      </c>
      <c r="R278" s="11">
        <f>IF($A278="","",IF($H278="— none —",0,$O278*(1-$P278)))</f>
        <v/>
      </c>
      <c r="W278" s="13">
        <f>IF($B278="","",$B278+$S278)</f>
        <v/>
      </c>
      <c r="X278" s="14">
        <f>IF($A278="","",IF($V278="Yes","FELL OFF",IF(AND($B278&lt;&gt;"",TODAY()&lt;=$W278,$S278&gt;0),"AT RISK","Cleared")))</f>
        <v/>
      </c>
      <c r="Y278" s="11">
        <f>IF($A278="","",IF($V278="Yes",0,$O278))</f>
        <v/>
      </c>
    </row>
    <row r="279">
      <c r="O279" s="11">
        <f>IF($A279="","",IF($F279="Perm",$I279*$J279,($K279-$L279)*$M279*$N279)*Settings!$B$3)</f>
        <v/>
      </c>
      <c r="Q279" s="11">
        <f>IF($A279="","",$O279*$P279)</f>
        <v/>
      </c>
      <c r="R279" s="11">
        <f>IF($A279="","",IF($H279="— none —",0,$O279*(1-$P279)))</f>
        <v/>
      </c>
      <c r="W279" s="13">
        <f>IF($B279="","",$B279+$S279)</f>
        <v/>
      </c>
      <c r="X279" s="14">
        <f>IF($A279="","",IF($V279="Yes","FELL OFF",IF(AND($B279&lt;&gt;"",TODAY()&lt;=$W279,$S279&gt;0),"AT RISK","Cleared")))</f>
        <v/>
      </c>
      <c r="Y279" s="11">
        <f>IF($A279="","",IF($V279="Yes",0,$O279))</f>
        <v/>
      </c>
    </row>
    <row r="280">
      <c r="O280" s="11">
        <f>IF($A280="","",IF($F280="Perm",$I280*$J280,($K280-$L280)*$M280*$N280)*Settings!$B$3)</f>
        <v/>
      </c>
      <c r="Q280" s="11">
        <f>IF($A280="","",$O280*$P280)</f>
        <v/>
      </c>
      <c r="R280" s="11">
        <f>IF($A280="","",IF($H280="— none —",0,$O280*(1-$P280)))</f>
        <v/>
      </c>
      <c r="W280" s="13">
        <f>IF($B280="","",$B280+$S280)</f>
        <v/>
      </c>
      <c r="X280" s="14">
        <f>IF($A280="","",IF($V280="Yes","FELL OFF",IF(AND($B280&lt;&gt;"",TODAY()&lt;=$W280,$S280&gt;0),"AT RISK","Cleared")))</f>
        <v/>
      </c>
      <c r="Y280" s="11">
        <f>IF($A280="","",IF($V280="Yes",0,$O280))</f>
        <v/>
      </c>
    </row>
    <row r="281">
      <c r="O281" s="11">
        <f>IF($A281="","",IF($F281="Perm",$I281*$J281,($K281-$L281)*$M281*$N281)*Settings!$B$3)</f>
        <v/>
      </c>
      <c r="Q281" s="11">
        <f>IF($A281="","",$O281*$P281)</f>
        <v/>
      </c>
      <c r="R281" s="11">
        <f>IF($A281="","",IF($H281="— none —",0,$O281*(1-$P281)))</f>
        <v/>
      </c>
      <c r="W281" s="13">
        <f>IF($B281="","",$B281+$S281)</f>
        <v/>
      </c>
      <c r="X281" s="14">
        <f>IF($A281="","",IF($V281="Yes","FELL OFF",IF(AND($B281&lt;&gt;"",TODAY()&lt;=$W281,$S281&gt;0),"AT RISK","Cleared")))</f>
        <v/>
      </c>
      <c r="Y281" s="11">
        <f>IF($A281="","",IF($V281="Yes",0,$O281))</f>
        <v/>
      </c>
    </row>
    <row r="282">
      <c r="O282" s="11">
        <f>IF($A282="","",IF($F282="Perm",$I282*$J282,($K282-$L282)*$M282*$N282)*Settings!$B$3)</f>
        <v/>
      </c>
      <c r="Q282" s="11">
        <f>IF($A282="","",$O282*$P282)</f>
        <v/>
      </c>
      <c r="R282" s="11">
        <f>IF($A282="","",IF($H282="— none —",0,$O282*(1-$P282)))</f>
        <v/>
      </c>
      <c r="W282" s="13">
        <f>IF($B282="","",$B282+$S282)</f>
        <v/>
      </c>
      <c r="X282" s="14">
        <f>IF($A282="","",IF($V282="Yes","FELL OFF",IF(AND($B282&lt;&gt;"",TODAY()&lt;=$W282,$S282&gt;0),"AT RISK","Cleared")))</f>
        <v/>
      </c>
      <c r="Y282" s="11">
        <f>IF($A282="","",IF($V282="Yes",0,$O282))</f>
        <v/>
      </c>
    </row>
    <row r="283">
      <c r="O283" s="11">
        <f>IF($A283="","",IF($F283="Perm",$I283*$J283,($K283-$L283)*$M283*$N283)*Settings!$B$3)</f>
        <v/>
      </c>
      <c r="Q283" s="11">
        <f>IF($A283="","",$O283*$P283)</f>
        <v/>
      </c>
      <c r="R283" s="11">
        <f>IF($A283="","",IF($H283="— none —",0,$O283*(1-$P283)))</f>
        <v/>
      </c>
      <c r="W283" s="13">
        <f>IF($B283="","",$B283+$S283)</f>
        <v/>
      </c>
      <c r="X283" s="14">
        <f>IF($A283="","",IF($V283="Yes","FELL OFF",IF(AND($B283&lt;&gt;"",TODAY()&lt;=$W283,$S283&gt;0),"AT RISK","Cleared")))</f>
        <v/>
      </c>
      <c r="Y283" s="11">
        <f>IF($A283="","",IF($V283="Yes",0,$O283))</f>
        <v/>
      </c>
    </row>
    <row r="284">
      <c r="O284" s="11">
        <f>IF($A284="","",IF($F284="Perm",$I284*$J284,($K284-$L284)*$M284*$N284)*Settings!$B$3)</f>
        <v/>
      </c>
      <c r="Q284" s="11">
        <f>IF($A284="","",$O284*$P284)</f>
        <v/>
      </c>
      <c r="R284" s="11">
        <f>IF($A284="","",IF($H284="— none —",0,$O284*(1-$P284)))</f>
        <v/>
      </c>
      <c r="W284" s="13">
        <f>IF($B284="","",$B284+$S284)</f>
        <v/>
      </c>
      <c r="X284" s="14">
        <f>IF($A284="","",IF($V284="Yes","FELL OFF",IF(AND($B284&lt;&gt;"",TODAY()&lt;=$W284,$S284&gt;0),"AT RISK","Cleared")))</f>
        <v/>
      </c>
      <c r="Y284" s="11">
        <f>IF($A284="","",IF($V284="Yes",0,$O284))</f>
        <v/>
      </c>
    </row>
    <row r="285">
      <c r="O285" s="11">
        <f>IF($A285="","",IF($F285="Perm",$I285*$J285,($K285-$L285)*$M285*$N285)*Settings!$B$3)</f>
        <v/>
      </c>
      <c r="Q285" s="11">
        <f>IF($A285="","",$O285*$P285)</f>
        <v/>
      </c>
      <c r="R285" s="11">
        <f>IF($A285="","",IF($H285="— none —",0,$O285*(1-$P285)))</f>
        <v/>
      </c>
      <c r="W285" s="13">
        <f>IF($B285="","",$B285+$S285)</f>
        <v/>
      </c>
      <c r="X285" s="14">
        <f>IF($A285="","",IF($V285="Yes","FELL OFF",IF(AND($B285&lt;&gt;"",TODAY()&lt;=$W285,$S285&gt;0),"AT RISK","Cleared")))</f>
        <v/>
      </c>
      <c r="Y285" s="11">
        <f>IF($A285="","",IF($V285="Yes",0,$O285))</f>
        <v/>
      </c>
    </row>
    <row r="286">
      <c r="O286" s="11">
        <f>IF($A286="","",IF($F286="Perm",$I286*$J286,($K286-$L286)*$M286*$N286)*Settings!$B$3)</f>
        <v/>
      </c>
      <c r="Q286" s="11">
        <f>IF($A286="","",$O286*$P286)</f>
        <v/>
      </c>
      <c r="R286" s="11">
        <f>IF($A286="","",IF($H286="— none —",0,$O286*(1-$P286)))</f>
        <v/>
      </c>
      <c r="W286" s="13">
        <f>IF($B286="","",$B286+$S286)</f>
        <v/>
      </c>
      <c r="X286" s="14">
        <f>IF($A286="","",IF($V286="Yes","FELL OFF",IF(AND($B286&lt;&gt;"",TODAY()&lt;=$W286,$S286&gt;0),"AT RISK","Cleared")))</f>
        <v/>
      </c>
      <c r="Y286" s="11">
        <f>IF($A286="","",IF($V286="Yes",0,$O286))</f>
        <v/>
      </c>
    </row>
    <row r="287">
      <c r="O287" s="11">
        <f>IF($A287="","",IF($F287="Perm",$I287*$J287,($K287-$L287)*$M287*$N287)*Settings!$B$3)</f>
        <v/>
      </c>
      <c r="Q287" s="11">
        <f>IF($A287="","",$O287*$P287)</f>
        <v/>
      </c>
      <c r="R287" s="11">
        <f>IF($A287="","",IF($H287="— none —",0,$O287*(1-$P287)))</f>
        <v/>
      </c>
      <c r="W287" s="13">
        <f>IF($B287="","",$B287+$S287)</f>
        <v/>
      </c>
      <c r="X287" s="14">
        <f>IF($A287="","",IF($V287="Yes","FELL OFF",IF(AND($B287&lt;&gt;"",TODAY()&lt;=$W287,$S287&gt;0),"AT RISK","Cleared")))</f>
        <v/>
      </c>
      <c r="Y287" s="11">
        <f>IF($A287="","",IF($V287="Yes",0,$O287))</f>
        <v/>
      </c>
    </row>
    <row r="288">
      <c r="O288" s="11">
        <f>IF($A288="","",IF($F288="Perm",$I288*$J288,($K288-$L288)*$M288*$N288)*Settings!$B$3)</f>
        <v/>
      </c>
      <c r="Q288" s="11">
        <f>IF($A288="","",$O288*$P288)</f>
        <v/>
      </c>
      <c r="R288" s="11">
        <f>IF($A288="","",IF($H288="— none —",0,$O288*(1-$P288)))</f>
        <v/>
      </c>
      <c r="W288" s="13">
        <f>IF($B288="","",$B288+$S288)</f>
        <v/>
      </c>
      <c r="X288" s="14">
        <f>IF($A288="","",IF($V288="Yes","FELL OFF",IF(AND($B288&lt;&gt;"",TODAY()&lt;=$W288,$S288&gt;0),"AT RISK","Cleared")))</f>
        <v/>
      </c>
      <c r="Y288" s="11">
        <f>IF($A288="","",IF($V288="Yes",0,$O288))</f>
        <v/>
      </c>
    </row>
    <row r="289">
      <c r="O289" s="11">
        <f>IF($A289="","",IF($F289="Perm",$I289*$J289,($K289-$L289)*$M289*$N289)*Settings!$B$3)</f>
        <v/>
      </c>
      <c r="Q289" s="11">
        <f>IF($A289="","",$O289*$P289)</f>
        <v/>
      </c>
      <c r="R289" s="11">
        <f>IF($A289="","",IF($H289="— none —",0,$O289*(1-$P289)))</f>
        <v/>
      </c>
      <c r="W289" s="13">
        <f>IF($B289="","",$B289+$S289)</f>
        <v/>
      </c>
      <c r="X289" s="14">
        <f>IF($A289="","",IF($V289="Yes","FELL OFF",IF(AND($B289&lt;&gt;"",TODAY()&lt;=$W289,$S289&gt;0),"AT RISK","Cleared")))</f>
        <v/>
      </c>
      <c r="Y289" s="11">
        <f>IF($A289="","",IF($V289="Yes",0,$O289))</f>
        <v/>
      </c>
    </row>
    <row r="290">
      <c r="O290" s="11">
        <f>IF($A290="","",IF($F290="Perm",$I290*$J290,($K290-$L290)*$M290*$N290)*Settings!$B$3)</f>
        <v/>
      </c>
      <c r="Q290" s="11">
        <f>IF($A290="","",$O290*$P290)</f>
        <v/>
      </c>
      <c r="R290" s="11">
        <f>IF($A290="","",IF($H290="— none —",0,$O290*(1-$P290)))</f>
        <v/>
      </c>
      <c r="W290" s="13">
        <f>IF($B290="","",$B290+$S290)</f>
        <v/>
      </c>
      <c r="X290" s="14">
        <f>IF($A290="","",IF($V290="Yes","FELL OFF",IF(AND($B290&lt;&gt;"",TODAY()&lt;=$W290,$S290&gt;0),"AT RISK","Cleared")))</f>
        <v/>
      </c>
      <c r="Y290" s="11">
        <f>IF($A290="","",IF($V290="Yes",0,$O290))</f>
        <v/>
      </c>
    </row>
    <row r="291">
      <c r="O291" s="11">
        <f>IF($A291="","",IF($F291="Perm",$I291*$J291,($K291-$L291)*$M291*$N291)*Settings!$B$3)</f>
        <v/>
      </c>
      <c r="Q291" s="11">
        <f>IF($A291="","",$O291*$P291)</f>
        <v/>
      </c>
      <c r="R291" s="11">
        <f>IF($A291="","",IF($H291="— none —",0,$O291*(1-$P291)))</f>
        <v/>
      </c>
      <c r="W291" s="13">
        <f>IF($B291="","",$B291+$S291)</f>
        <v/>
      </c>
      <c r="X291" s="14">
        <f>IF($A291="","",IF($V291="Yes","FELL OFF",IF(AND($B291&lt;&gt;"",TODAY()&lt;=$W291,$S291&gt;0),"AT RISK","Cleared")))</f>
        <v/>
      </c>
      <c r="Y291" s="11">
        <f>IF($A291="","",IF($V291="Yes",0,$O291))</f>
        <v/>
      </c>
    </row>
    <row r="292">
      <c r="O292" s="11">
        <f>IF($A292="","",IF($F292="Perm",$I292*$J292,($K292-$L292)*$M292*$N292)*Settings!$B$3)</f>
        <v/>
      </c>
      <c r="Q292" s="11">
        <f>IF($A292="","",$O292*$P292)</f>
        <v/>
      </c>
      <c r="R292" s="11">
        <f>IF($A292="","",IF($H292="— none —",0,$O292*(1-$P292)))</f>
        <v/>
      </c>
      <c r="W292" s="13">
        <f>IF($B292="","",$B292+$S292)</f>
        <v/>
      </c>
      <c r="X292" s="14">
        <f>IF($A292="","",IF($V292="Yes","FELL OFF",IF(AND($B292&lt;&gt;"",TODAY()&lt;=$W292,$S292&gt;0),"AT RISK","Cleared")))</f>
        <v/>
      </c>
      <c r="Y292" s="11">
        <f>IF($A292="","",IF($V292="Yes",0,$O292))</f>
        <v/>
      </c>
    </row>
    <row r="293">
      <c r="O293" s="11">
        <f>IF($A293="","",IF($F293="Perm",$I293*$J293,($K293-$L293)*$M293*$N293)*Settings!$B$3)</f>
        <v/>
      </c>
      <c r="Q293" s="11">
        <f>IF($A293="","",$O293*$P293)</f>
        <v/>
      </c>
      <c r="R293" s="11">
        <f>IF($A293="","",IF($H293="— none —",0,$O293*(1-$P293)))</f>
        <v/>
      </c>
      <c r="W293" s="13">
        <f>IF($B293="","",$B293+$S293)</f>
        <v/>
      </c>
      <c r="X293" s="14">
        <f>IF($A293="","",IF($V293="Yes","FELL OFF",IF(AND($B293&lt;&gt;"",TODAY()&lt;=$W293,$S293&gt;0),"AT RISK","Cleared")))</f>
        <v/>
      </c>
      <c r="Y293" s="11">
        <f>IF($A293="","",IF($V293="Yes",0,$O293))</f>
        <v/>
      </c>
    </row>
    <row r="294">
      <c r="O294" s="11">
        <f>IF($A294="","",IF($F294="Perm",$I294*$J294,($K294-$L294)*$M294*$N294)*Settings!$B$3)</f>
        <v/>
      </c>
      <c r="Q294" s="11">
        <f>IF($A294="","",$O294*$P294)</f>
        <v/>
      </c>
      <c r="R294" s="11">
        <f>IF($A294="","",IF($H294="— none —",0,$O294*(1-$P294)))</f>
        <v/>
      </c>
      <c r="W294" s="13">
        <f>IF($B294="","",$B294+$S294)</f>
        <v/>
      </c>
      <c r="X294" s="14">
        <f>IF($A294="","",IF($V294="Yes","FELL OFF",IF(AND($B294&lt;&gt;"",TODAY()&lt;=$W294,$S294&gt;0),"AT RISK","Cleared")))</f>
        <v/>
      </c>
      <c r="Y294" s="11">
        <f>IF($A294="","",IF($V294="Yes",0,$O294))</f>
        <v/>
      </c>
    </row>
    <row r="295">
      <c r="O295" s="11">
        <f>IF($A295="","",IF($F295="Perm",$I295*$J295,($K295-$L295)*$M295*$N295)*Settings!$B$3)</f>
        <v/>
      </c>
      <c r="Q295" s="11">
        <f>IF($A295="","",$O295*$P295)</f>
        <v/>
      </c>
      <c r="R295" s="11">
        <f>IF($A295="","",IF($H295="— none —",0,$O295*(1-$P295)))</f>
        <v/>
      </c>
      <c r="W295" s="13">
        <f>IF($B295="","",$B295+$S295)</f>
        <v/>
      </c>
      <c r="X295" s="14">
        <f>IF($A295="","",IF($V295="Yes","FELL OFF",IF(AND($B295&lt;&gt;"",TODAY()&lt;=$W295,$S295&gt;0),"AT RISK","Cleared")))</f>
        <v/>
      </c>
      <c r="Y295" s="11">
        <f>IF($A295="","",IF($V295="Yes",0,$O295))</f>
        <v/>
      </c>
    </row>
    <row r="296">
      <c r="O296" s="11">
        <f>IF($A296="","",IF($F296="Perm",$I296*$J296,($K296-$L296)*$M296*$N296)*Settings!$B$3)</f>
        <v/>
      </c>
      <c r="Q296" s="11">
        <f>IF($A296="","",$O296*$P296)</f>
        <v/>
      </c>
      <c r="R296" s="11">
        <f>IF($A296="","",IF($H296="— none —",0,$O296*(1-$P296)))</f>
        <v/>
      </c>
      <c r="W296" s="13">
        <f>IF($B296="","",$B296+$S296)</f>
        <v/>
      </c>
      <c r="X296" s="14">
        <f>IF($A296="","",IF($V296="Yes","FELL OFF",IF(AND($B296&lt;&gt;"",TODAY()&lt;=$W296,$S296&gt;0),"AT RISK","Cleared")))</f>
        <v/>
      </c>
      <c r="Y296" s="11">
        <f>IF($A296="","",IF($V296="Yes",0,$O296))</f>
        <v/>
      </c>
    </row>
    <row r="297">
      <c r="O297" s="11">
        <f>IF($A297="","",IF($F297="Perm",$I297*$J297,($K297-$L297)*$M297*$N297)*Settings!$B$3)</f>
        <v/>
      </c>
      <c r="Q297" s="11">
        <f>IF($A297="","",$O297*$P297)</f>
        <v/>
      </c>
      <c r="R297" s="11">
        <f>IF($A297="","",IF($H297="— none —",0,$O297*(1-$P297)))</f>
        <v/>
      </c>
      <c r="W297" s="13">
        <f>IF($B297="","",$B297+$S297)</f>
        <v/>
      </c>
      <c r="X297" s="14">
        <f>IF($A297="","",IF($V297="Yes","FELL OFF",IF(AND($B297&lt;&gt;"",TODAY()&lt;=$W297,$S297&gt;0),"AT RISK","Cleared")))</f>
        <v/>
      </c>
      <c r="Y297" s="11">
        <f>IF($A297="","",IF($V297="Yes",0,$O297))</f>
        <v/>
      </c>
    </row>
    <row r="298">
      <c r="O298" s="11">
        <f>IF($A298="","",IF($F298="Perm",$I298*$J298,($K298-$L298)*$M298*$N298)*Settings!$B$3)</f>
        <v/>
      </c>
      <c r="Q298" s="11">
        <f>IF($A298="","",$O298*$P298)</f>
        <v/>
      </c>
      <c r="R298" s="11">
        <f>IF($A298="","",IF($H298="— none —",0,$O298*(1-$P298)))</f>
        <v/>
      </c>
      <c r="W298" s="13">
        <f>IF($B298="","",$B298+$S298)</f>
        <v/>
      </c>
      <c r="X298" s="14">
        <f>IF($A298="","",IF($V298="Yes","FELL OFF",IF(AND($B298&lt;&gt;"",TODAY()&lt;=$W298,$S298&gt;0),"AT RISK","Cleared")))</f>
        <v/>
      </c>
      <c r="Y298" s="11">
        <f>IF($A298="","",IF($V298="Yes",0,$O298))</f>
        <v/>
      </c>
    </row>
    <row r="299">
      <c r="O299" s="11">
        <f>IF($A299="","",IF($F299="Perm",$I299*$J299,($K299-$L299)*$M299*$N299)*Settings!$B$3)</f>
        <v/>
      </c>
      <c r="Q299" s="11">
        <f>IF($A299="","",$O299*$P299)</f>
        <v/>
      </c>
      <c r="R299" s="11">
        <f>IF($A299="","",IF($H299="— none —",0,$O299*(1-$P299)))</f>
        <v/>
      </c>
      <c r="W299" s="13">
        <f>IF($B299="","",$B299+$S299)</f>
        <v/>
      </c>
      <c r="X299" s="14">
        <f>IF($A299="","",IF($V299="Yes","FELL OFF",IF(AND($B299&lt;&gt;"",TODAY()&lt;=$W299,$S299&gt;0),"AT RISK","Cleared")))</f>
        <v/>
      </c>
      <c r="Y299" s="11">
        <f>IF($A299="","",IF($V299="Yes",0,$O299))</f>
        <v/>
      </c>
    </row>
    <row r="300">
      <c r="O300" s="11">
        <f>IF($A300="","",IF($F300="Perm",$I300*$J300,($K300-$L300)*$M300*$N300)*Settings!$B$3)</f>
        <v/>
      </c>
      <c r="Q300" s="11">
        <f>IF($A300="","",$O300*$P300)</f>
        <v/>
      </c>
      <c r="R300" s="11">
        <f>IF($A300="","",IF($H300="— none —",0,$O300*(1-$P300)))</f>
        <v/>
      </c>
      <c r="W300" s="13">
        <f>IF($B300="","",$B300+$S300)</f>
        <v/>
      </c>
      <c r="X300" s="14">
        <f>IF($A300="","",IF($V300="Yes","FELL OFF",IF(AND($B300&lt;&gt;"",TODAY()&lt;=$W300,$S300&gt;0),"AT RISK","Cleared")))</f>
        <v/>
      </c>
      <c r="Y300" s="11">
        <f>IF($A300="","",IF($V300="Yes",0,$O300))</f>
        <v/>
      </c>
    </row>
    <row r="301">
      <c r="O301" s="11">
        <f>IF($A301="","",IF($F301="Perm",$I301*$J301,($K301-$L301)*$M301*$N301)*Settings!$B$3)</f>
        <v/>
      </c>
      <c r="Q301" s="11">
        <f>IF($A301="","",$O301*$P301)</f>
        <v/>
      </c>
      <c r="R301" s="11">
        <f>IF($A301="","",IF($H301="— none —",0,$O301*(1-$P301)))</f>
        <v/>
      </c>
      <c r="W301" s="13">
        <f>IF($B301="","",$B301+$S301)</f>
        <v/>
      </c>
      <c r="X301" s="14">
        <f>IF($A301="","",IF($V301="Yes","FELL OFF",IF(AND($B301&lt;&gt;"",TODAY()&lt;=$W301,$S301&gt;0),"AT RISK","Cleared")))</f>
        <v/>
      </c>
      <c r="Y301" s="11">
        <f>IF($A301="","",IF($V301="Yes",0,$O301))</f>
        <v/>
      </c>
    </row>
    <row r="302">
      <c r="O302" s="11">
        <f>IF($A302="","",IF($F302="Perm",$I302*$J302,($K302-$L302)*$M302*$N302)*Settings!$B$3)</f>
        <v/>
      </c>
      <c r="Q302" s="11">
        <f>IF($A302="","",$O302*$P302)</f>
        <v/>
      </c>
      <c r="R302" s="11">
        <f>IF($A302="","",IF($H302="— none —",0,$O302*(1-$P302)))</f>
        <v/>
      </c>
      <c r="W302" s="13">
        <f>IF($B302="","",$B302+$S302)</f>
        <v/>
      </c>
      <c r="X302" s="14">
        <f>IF($A302="","",IF($V302="Yes","FELL OFF",IF(AND($B302&lt;&gt;"",TODAY()&lt;=$W302,$S302&gt;0),"AT RISK","Cleared")))</f>
        <v/>
      </c>
      <c r="Y302" s="11">
        <f>IF($A302="","",IF($V302="Yes",0,$O302))</f>
        <v/>
      </c>
    </row>
    <row r="303">
      <c r="O303" s="11">
        <f>IF($A303="","",IF($F303="Perm",$I303*$J303,($K303-$L303)*$M303*$N303)*Settings!$B$3)</f>
        <v/>
      </c>
      <c r="Q303" s="11">
        <f>IF($A303="","",$O303*$P303)</f>
        <v/>
      </c>
      <c r="R303" s="11">
        <f>IF($A303="","",IF($H303="— none —",0,$O303*(1-$P303)))</f>
        <v/>
      </c>
      <c r="W303" s="13">
        <f>IF($B303="","",$B303+$S303)</f>
        <v/>
      </c>
      <c r="X303" s="14">
        <f>IF($A303="","",IF($V303="Yes","FELL OFF",IF(AND($B303&lt;&gt;"",TODAY()&lt;=$W303,$S303&gt;0),"AT RISK","Cleared")))</f>
        <v/>
      </c>
      <c r="Y303" s="11">
        <f>IF($A303="","",IF($V303="Yes",0,$O303))</f>
        <v/>
      </c>
    </row>
    <row r="304">
      <c r="O304" s="11">
        <f>IF($A304="","",IF($F304="Perm",$I304*$J304,($K304-$L304)*$M304*$N304)*Settings!$B$3)</f>
        <v/>
      </c>
      <c r="Q304" s="11">
        <f>IF($A304="","",$O304*$P304)</f>
        <v/>
      </c>
      <c r="R304" s="11">
        <f>IF($A304="","",IF($H304="— none —",0,$O304*(1-$P304)))</f>
        <v/>
      </c>
      <c r="W304" s="13">
        <f>IF($B304="","",$B304+$S304)</f>
        <v/>
      </c>
      <c r="X304" s="14">
        <f>IF($A304="","",IF($V304="Yes","FELL OFF",IF(AND($B304&lt;&gt;"",TODAY()&lt;=$W304,$S304&gt;0),"AT RISK","Cleared")))</f>
        <v/>
      </c>
      <c r="Y304" s="11">
        <f>IF($A304="","",IF($V304="Yes",0,$O304))</f>
        <v/>
      </c>
    </row>
    <row r="305">
      <c r="O305" s="11">
        <f>IF($A305="","",IF($F305="Perm",$I305*$J305,($K305-$L305)*$M305*$N305)*Settings!$B$3)</f>
        <v/>
      </c>
      <c r="Q305" s="11">
        <f>IF($A305="","",$O305*$P305)</f>
        <v/>
      </c>
      <c r="R305" s="11">
        <f>IF($A305="","",IF($H305="— none —",0,$O305*(1-$P305)))</f>
        <v/>
      </c>
      <c r="W305" s="13">
        <f>IF($B305="","",$B305+$S305)</f>
        <v/>
      </c>
      <c r="X305" s="14">
        <f>IF($A305="","",IF($V305="Yes","FELL OFF",IF(AND($B305&lt;&gt;"",TODAY()&lt;=$W305,$S305&gt;0),"AT RISK","Cleared")))</f>
        <v/>
      </c>
      <c r="Y305" s="11">
        <f>IF($A305="","",IF($V305="Yes",0,$O305))</f>
        <v/>
      </c>
    </row>
    <row r="306">
      <c r="O306" s="11">
        <f>IF($A306="","",IF($F306="Perm",$I306*$J306,($K306-$L306)*$M306*$N306)*Settings!$B$3)</f>
        <v/>
      </c>
      <c r="Q306" s="11">
        <f>IF($A306="","",$O306*$P306)</f>
        <v/>
      </c>
      <c r="R306" s="11">
        <f>IF($A306="","",IF($H306="— none —",0,$O306*(1-$P306)))</f>
        <v/>
      </c>
      <c r="W306" s="13">
        <f>IF($B306="","",$B306+$S306)</f>
        <v/>
      </c>
      <c r="X306" s="14">
        <f>IF($A306="","",IF($V306="Yes","FELL OFF",IF(AND($B306&lt;&gt;"",TODAY()&lt;=$W306,$S306&gt;0),"AT RISK","Cleared")))</f>
        <v/>
      </c>
      <c r="Y306" s="11">
        <f>IF($A306="","",IF($V306="Yes",0,$O306))</f>
        <v/>
      </c>
    </row>
    <row r="307">
      <c r="O307" s="11">
        <f>IF($A307="","",IF($F307="Perm",$I307*$J307,($K307-$L307)*$M307*$N307)*Settings!$B$3)</f>
        <v/>
      </c>
      <c r="Q307" s="11">
        <f>IF($A307="","",$O307*$P307)</f>
        <v/>
      </c>
      <c r="R307" s="11">
        <f>IF($A307="","",IF($H307="— none —",0,$O307*(1-$P307)))</f>
        <v/>
      </c>
      <c r="W307" s="13">
        <f>IF($B307="","",$B307+$S307)</f>
        <v/>
      </c>
      <c r="X307" s="14">
        <f>IF($A307="","",IF($V307="Yes","FELL OFF",IF(AND($B307&lt;&gt;"",TODAY()&lt;=$W307,$S307&gt;0),"AT RISK","Cleared")))</f>
        <v/>
      </c>
      <c r="Y307" s="11">
        <f>IF($A307="","",IF($V307="Yes",0,$O307))</f>
        <v/>
      </c>
    </row>
    <row r="308">
      <c r="O308" s="11">
        <f>IF($A308="","",IF($F308="Perm",$I308*$J308,($K308-$L308)*$M308*$N308)*Settings!$B$3)</f>
        <v/>
      </c>
      <c r="Q308" s="11">
        <f>IF($A308="","",$O308*$P308)</f>
        <v/>
      </c>
      <c r="R308" s="11">
        <f>IF($A308="","",IF($H308="— none —",0,$O308*(1-$P308)))</f>
        <v/>
      </c>
      <c r="W308" s="13">
        <f>IF($B308="","",$B308+$S308)</f>
        <v/>
      </c>
      <c r="X308" s="14">
        <f>IF($A308="","",IF($V308="Yes","FELL OFF",IF(AND($B308&lt;&gt;"",TODAY()&lt;=$W308,$S308&gt;0),"AT RISK","Cleared")))</f>
        <v/>
      </c>
      <c r="Y308" s="11">
        <f>IF($A308="","",IF($V308="Yes",0,$O308))</f>
        <v/>
      </c>
    </row>
    <row r="309">
      <c r="O309" s="11">
        <f>IF($A309="","",IF($F309="Perm",$I309*$J309,($K309-$L309)*$M309*$N309)*Settings!$B$3)</f>
        <v/>
      </c>
      <c r="Q309" s="11">
        <f>IF($A309="","",$O309*$P309)</f>
        <v/>
      </c>
      <c r="R309" s="11">
        <f>IF($A309="","",IF($H309="— none —",0,$O309*(1-$P309)))</f>
        <v/>
      </c>
      <c r="W309" s="13">
        <f>IF($B309="","",$B309+$S309)</f>
        <v/>
      </c>
      <c r="X309" s="14">
        <f>IF($A309="","",IF($V309="Yes","FELL OFF",IF(AND($B309&lt;&gt;"",TODAY()&lt;=$W309,$S309&gt;0),"AT RISK","Cleared")))</f>
        <v/>
      </c>
      <c r="Y309" s="11">
        <f>IF($A309="","",IF($V309="Yes",0,$O309))</f>
        <v/>
      </c>
    </row>
    <row r="310">
      <c r="O310" s="11">
        <f>IF($A310="","",IF($F310="Perm",$I310*$J310,($K310-$L310)*$M310*$N310)*Settings!$B$3)</f>
        <v/>
      </c>
      <c r="Q310" s="11">
        <f>IF($A310="","",$O310*$P310)</f>
        <v/>
      </c>
      <c r="R310" s="11">
        <f>IF($A310="","",IF($H310="— none —",0,$O310*(1-$P310)))</f>
        <v/>
      </c>
      <c r="W310" s="13">
        <f>IF($B310="","",$B310+$S310)</f>
        <v/>
      </c>
      <c r="X310" s="14">
        <f>IF($A310="","",IF($V310="Yes","FELL OFF",IF(AND($B310&lt;&gt;"",TODAY()&lt;=$W310,$S310&gt;0),"AT RISK","Cleared")))</f>
        <v/>
      </c>
      <c r="Y310" s="11">
        <f>IF($A310="","",IF($V310="Yes",0,$O310))</f>
        <v/>
      </c>
    </row>
    <row r="311">
      <c r="O311" s="11">
        <f>IF($A311="","",IF($F311="Perm",$I311*$J311,($K311-$L311)*$M311*$N311)*Settings!$B$3)</f>
        <v/>
      </c>
      <c r="Q311" s="11">
        <f>IF($A311="","",$O311*$P311)</f>
        <v/>
      </c>
      <c r="R311" s="11">
        <f>IF($A311="","",IF($H311="— none —",0,$O311*(1-$P311)))</f>
        <v/>
      </c>
      <c r="W311" s="13">
        <f>IF($B311="","",$B311+$S311)</f>
        <v/>
      </c>
      <c r="X311" s="14">
        <f>IF($A311="","",IF($V311="Yes","FELL OFF",IF(AND($B311&lt;&gt;"",TODAY()&lt;=$W311,$S311&gt;0),"AT RISK","Cleared")))</f>
        <v/>
      </c>
      <c r="Y311" s="11">
        <f>IF($A311="","",IF($V311="Yes",0,$O311))</f>
        <v/>
      </c>
    </row>
    <row r="312">
      <c r="O312" s="11">
        <f>IF($A312="","",IF($F312="Perm",$I312*$J312,($K312-$L312)*$M312*$N312)*Settings!$B$3)</f>
        <v/>
      </c>
      <c r="Q312" s="11">
        <f>IF($A312="","",$O312*$P312)</f>
        <v/>
      </c>
      <c r="R312" s="11">
        <f>IF($A312="","",IF($H312="— none —",0,$O312*(1-$P312)))</f>
        <v/>
      </c>
      <c r="W312" s="13">
        <f>IF($B312="","",$B312+$S312)</f>
        <v/>
      </c>
      <c r="X312" s="14">
        <f>IF($A312="","",IF($V312="Yes","FELL OFF",IF(AND($B312&lt;&gt;"",TODAY()&lt;=$W312,$S312&gt;0),"AT RISK","Cleared")))</f>
        <v/>
      </c>
      <c r="Y312" s="11">
        <f>IF($A312="","",IF($V312="Yes",0,$O312))</f>
        <v/>
      </c>
    </row>
    <row r="313">
      <c r="O313" s="11">
        <f>IF($A313="","",IF($F313="Perm",$I313*$J313,($K313-$L313)*$M313*$N313)*Settings!$B$3)</f>
        <v/>
      </c>
      <c r="Q313" s="11">
        <f>IF($A313="","",$O313*$P313)</f>
        <v/>
      </c>
      <c r="R313" s="11">
        <f>IF($A313="","",IF($H313="— none —",0,$O313*(1-$P313)))</f>
        <v/>
      </c>
      <c r="W313" s="13">
        <f>IF($B313="","",$B313+$S313)</f>
        <v/>
      </c>
      <c r="X313" s="14">
        <f>IF($A313="","",IF($V313="Yes","FELL OFF",IF(AND($B313&lt;&gt;"",TODAY()&lt;=$W313,$S313&gt;0),"AT RISK","Cleared")))</f>
        <v/>
      </c>
      <c r="Y313" s="11">
        <f>IF($A313="","",IF($V313="Yes",0,$O313))</f>
        <v/>
      </c>
    </row>
    <row r="314">
      <c r="O314" s="11">
        <f>IF($A314="","",IF($F314="Perm",$I314*$J314,($K314-$L314)*$M314*$N314)*Settings!$B$3)</f>
        <v/>
      </c>
      <c r="Q314" s="11">
        <f>IF($A314="","",$O314*$P314)</f>
        <v/>
      </c>
      <c r="R314" s="11">
        <f>IF($A314="","",IF($H314="— none —",0,$O314*(1-$P314)))</f>
        <v/>
      </c>
      <c r="W314" s="13">
        <f>IF($B314="","",$B314+$S314)</f>
        <v/>
      </c>
      <c r="X314" s="14">
        <f>IF($A314="","",IF($V314="Yes","FELL OFF",IF(AND($B314&lt;&gt;"",TODAY()&lt;=$W314,$S314&gt;0),"AT RISK","Cleared")))</f>
        <v/>
      </c>
      <c r="Y314" s="11">
        <f>IF($A314="","",IF($V314="Yes",0,$O314))</f>
        <v/>
      </c>
    </row>
    <row r="315">
      <c r="O315" s="11">
        <f>IF($A315="","",IF($F315="Perm",$I315*$J315,($K315-$L315)*$M315*$N315)*Settings!$B$3)</f>
        <v/>
      </c>
      <c r="Q315" s="11">
        <f>IF($A315="","",$O315*$P315)</f>
        <v/>
      </c>
      <c r="R315" s="11">
        <f>IF($A315="","",IF($H315="— none —",0,$O315*(1-$P315)))</f>
        <v/>
      </c>
      <c r="W315" s="13">
        <f>IF($B315="","",$B315+$S315)</f>
        <v/>
      </c>
      <c r="X315" s="14">
        <f>IF($A315="","",IF($V315="Yes","FELL OFF",IF(AND($B315&lt;&gt;"",TODAY()&lt;=$W315,$S315&gt;0),"AT RISK","Cleared")))</f>
        <v/>
      </c>
      <c r="Y315" s="11">
        <f>IF($A315="","",IF($V315="Yes",0,$O315))</f>
        <v/>
      </c>
    </row>
    <row r="316">
      <c r="O316" s="11">
        <f>IF($A316="","",IF($F316="Perm",$I316*$J316,($K316-$L316)*$M316*$N316)*Settings!$B$3)</f>
        <v/>
      </c>
      <c r="Q316" s="11">
        <f>IF($A316="","",$O316*$P316)</f>
        <v/>
      </c>
      <c r="R316" s="11">
        <f>IF($A316="","",IF($H316="— none —",0,$O316*(1-$P316)))</f>
        <v/>
      </c>
      <c r="W316" s="13">
        <f>IF($B316="","",$B316+$S316)</f>
        <v/>
      </c>
      <c r="X316" s="14">
        <f>IF($A316="","",IF($V316="Yes","FELL OFF",IF(AND($B316&lt;&gt;"",TODAY()&lt;=$W316,$S316&gt;0),"AT RISK","Cleared")))</f>
        <v/>
      </c>
      <c r="Y316" s="11">
        <f>IF($A316="","",IF($V316="Yes",0,$O316))</f>
        <v/>
      </c>
    </row>
    <row r="317">
      <c r="O317" s="11">
        <f>IF($A317="","",IF($F317="Perm",$I317*$J317,($K317-$L317)*$M317*$N317)*Settings!$B$3)</f>
        <v/>
      </c>
      <c r="Q317" s="11">
        <f>IF($A317="","",$O317*$P317)</f>
        <v/>
      </c>
      <c r="R317" s="11">
        <f>IF($A317="","",IF($H317="— none —",0,$O317*(1-$P317)))</f>
        <v/>
      </c>
      <c r="W317" s="13">
        <f>IF($B317="","",$B317+$S317)</f>
        <v/>
      </c>
      <c r="X317" s="14">
        <f>IF($A317="","",IF($V317="Yes","FELL OFF",IF(AND($B317&lt;&gt;"",TODAY()&lt;=$W317,$S317&gt;0),"AT RISK","Cleared")))</f>
        <v/>
      </c>
      <c r="Y317" s="11">
        <f>IF($A317="","",IF($V317="Yes",0,$O317))</f>
        <v/>
      </c>
    </row>
    <row r="318">
      <c r="O318" s="11">
        <f>IF($A318="","",IF($F318="Perm",$I318*$J318,($K318-$L318)*$M318*$N318)*Settings!$B$3)</f>
        <v/>
      </c>
      <c r="Q318" s="11">
        <f>IF($A318="","",$O318*$P318)</f>
        <v/>
      </c>
      <c r="R318" s="11">
        <f>IF($A318="","",IF($H318="— none —",0,$O318*(1-$P318)))</f>
        <v/>
      </c>
      <c r="W318" s="13">
        <f>IF($B318="","",$B318+$S318)</f>
        <v/>
      </c>
      <c r="X318" s="14">
        <f>IF($A318="","",IF($V318="Yes","FELL OFF",IF(AND($B318&lt;&gt;"",TODAY()&lt;=$W318,$S318&gt;0),"AT RISK","Cleared")))</f>
        <v/>
      </c>
      <c r="Y318" s="11">
        <f>IF($A318="","",IF($V318="Yes",0,$O318))</f>
        <v/>
      </c>
    </row>
    <row r="319">
      <c r="O319" s="11">
        <f>IF($A319="","",IF($F319="Perm",$I319*$J319,($K319-$L319)*$M319*$N319)*Settings!$B$3)</f>
        <v/>
      </c>
      <c r="Q319" s="11">
        <f>IF($A319="","",$O319*$P319)</f>
        <v/>
      </c>
      <c r="R319" s="11">
        <f>IF($A319="","",IF($H319="— none —",0,$O319*(1-$P319)))</f>
        <v/>
      </c>
      <c r="W319" s="13">
        <f>IF($B319="","",$B319+$S319)</f>
        <v/>
      </c>
      <c r="X319" s="14">
        <f>IF($A319="","",IF($V319="Yes","FELL OFF",IF(AND($B319&lt;&gt;"",TODAY()&lt;=$W319,$S319&gt;0),"AT RISK","Cleared")))</f>
        <v/>
      </c>
      <c r="Y319" s="11">
        <f>IF($A319="","",IF($V319="Yes",0,$O319))</f>
        <v/>
      </c>
    </row>
    <row r="320">
      <c r="O320" s="11">
        <f>IF($A320="","",IF($F320="Perm",$I320*$J320,($K320-$L320)*$M320*$N320)*Settings!$B$3)</f>
        <v/>
      </c>
      <c r="Q320" s="11">
        <f>IF($A320="","",$O320*$P320)</f>
        <v/>
      </c>
      <c r="R320" s="11">
        <f>IF($A320="","",IF($H320="— none —",0,$O320*(1-$P320)))</f>
        <v/>
      </c>
      <c r="W320" s="13">
        <f>IF($B320="","",$B320+$S320)</f>
        <v/>
      </c>
      <c r="X320" s="14">
        <f>IF($A320="","",IF($V320="Yes","FELL OFF",IF(AND($B320&lt;&gt;"",TODAY()&lt;=$W320,$S320&gt;0),"AT RISK","Cleared")))</f>
        <v/>
      </c>
      <c r="Y320" s="11">
        <f>IF($A320="","",IF($V320="Yes",0,$O320))</f>
        <v/>
      </c>
    </row>
    <row r="321">
      <c r="O321" s="11">
        <f>IF($A321="","",IF($F321="Perm",$I321*$J321,($K321-$L321)*$M321*$N321)*Settings!$B$3)</f>
        <v/>
      </c>
      <c r="Q321" s="11">
        <f>IF($A321="","",$O321*$P321)</f>
        <v/>
      </c>
      <c r="R321" s="11">
        <f>IF($A321="","",IF($H321="— none —",0,$O321*(1-$P321)))</f>
        <v/>
      </c>
      <c r="W321" s="13">
        <f>IF($B321="","",$B321+$S321)</f>
        <v/>
      </c>
      <c r="X321" s="14">
        <f>IF($A321="","",IF($V321="Yes","FELL OFF",IF(AND($B321&lt;&gt;"",TODAY()&lt;=$W321,$S321&gt;0),"AT RISK","Cleared")))</f>
        <v/>
      </c>
      <c r="Y321" s="11">
        <f>IF($A321="","",IF($V321="Yes",0,$O321))</f>
        <v/>
      </c>
    </row>
    <row r="322">
      <c r="O322" s="11">
        <f>IF($A322="","",IF($F322="Perm",$I322*$J322,($K322-$L322)*$M322*$N322)*Settings!$B$3)</f>
        <v/>
      </c>
      <c r="Q322" s="11">
        <f>IF($A322="","",$O322*$P322)</f>
        <v/>
      </c>
      <c r="R322" s="11">
        <f>IF($A322="","",IF($H322="— none —",0,$O322*(1-$P322)))</f>
        <v/>
      </c>
      <c r="W322" s="13">
        <f>IF($B322="","",$B322+$S322)</f>
        <v/>
      </c>
      <c r="X322" s="14">
        <f>IF($A322="","",IF($V322="Yes","FELL OFF",IF(AND($B322&lt;&gt;"",TODAY()&lt;=$W322,$S322&gt;0),"AT RISK","Cleared")))</f>
        <v/>
      </c>
      <c r="Y322" s="11">
        <f>IF($A322="","",IF($V322="Yes",0,$O322))</f>
        <v/>
      </c>
    </row>
    <row r="323">
      <c r="O323" s="11">
        <f>IF($A323="","",IF($F323="Perm",$I323*$J323,($K323-$L323)*$M323*$N323)*Settings!$B$3)</f>
        <v/>
      </c>
      <c r="Q323" s="11">
        <f>IF($A323="","",$O323*$P323)</f>
        <v/>
      </c>
      <c r="R323" s="11">
        <f>IF($A323="","",IF($H323="— none —",0,$O323*(1-$P323)))</f>
        <v/>
      </c>
      <c r="W323" s="13">
        <f>IF($B323="","",$B323+$S323)</f>
        <v/>
      </c>
      <c r="X323" s="14">
        <f>IF($A323="","",IF($V323="Yes","FELL OFF",IF(AND($B323&lt;&gt;"",TODAY()&lt;=$W323,$S323&gt;0),"AT RISK","Cleared")))</f>
        <v/>
      </c>
      <c r="Y323" s="11">
        <f>IF($A323="","",IF($V323="Yes",0,$O323))</f>
        <v/>
      </c>
    </row>
    <row r="324">
      <c r="O324" s="11">
        <f>IF($A324="","",IF($F324="Perm",$I324*$J324,($K324-$L324)*$M324*$N324)*Settings!$B$3)</f>
        <v/>
      </c>
      <c r="Q324" s="11">
        <f>IF($A324="","",$O324*$P324)</f>
        <v/>
      </c>
      <c r="R324" s="11">
        <f>IF($A324="","",IF($H324="— none —",0,$O324*(1-$P324)))</f>
        <v/>
      </c>
      <c r="W324" s="13">
        <f>IF($B324="","",$B324+$S324)</f>
        <v/>
      </c>
      <c r="X324" s="14">
        <f>IF($A324="","",IF($V324="Yes","FELL OFF",IF(AND($B324&lt;&gt;"",TODAY()&lt;=$W324,$S324&gt;0),"AT RISK","Cleared")))</f>
        <v/>
      </c>
      <c r="Y324" s="11">
        <f>IF($A324="","",IF($V324="Yes",0,$O324))</f>
        <v/>
      </c>
    </row>
    <row r="325">
      <c r="O325" s="11">
        <f>IF($A325="","",IF($F325="Perm",$I325*$J325,($K325-$L325)*$M325*$N325)*Settings!$B$3)</f>
        <v/>
      </c>
      <c r="Q325" s="11">
        <f>IF($A325="","",$O325*$P325)</f>
        <v/>
      </c>
      <c r="R325" s="11">
        <f>IF($A325="","",IF($H325="— none —",0,$O325*(1-$P325)))</f>
        <v/>
      </c>
      <c r="W325" s="13">
        <f>IF($B325="","",$B325+$S325)</f>
        <v/>
      </c>
      <c r="X325" s="14">
        <f>IF($A325="","",IF($V325="Yes","FELL OFF",IF(AND($B325&lt;&gt;"",TODAY()&lt;=$W325,$S325&gt;0),"AT RISK","Cleared")))</f>
        <v/>
      </c>
      <c r="Y325" s="11">
        <f>IF($A325="","",IF($V325="Yes",0,$O325))</f>
        <v/>
      </c>
    </row>
    <row r="326">
      <c r="O326" s="11">
        <f>IF($A326="","",IF($F326="Perm",$I326*$J326,($K326-$L326)*$M326*$N326)*Settings!$B$3)</f>
        <v/>
      </c>
      <c r="Q326" s="11">
        <f>IF($A326="","",$O326*$P326)</f>
        <v/>
      </c>
      <c r="R326" s="11">
        <f>IF($A326="","",IF($H326="— none —",0,$O326*(1-$P326)))</f>
        <v/>
      </c>
      <c r="W326" s="13">
        <f>IF($B326="","",$B326+$S326)</f>
        <v/>
      </c>
      <c r="X326" s="14">
        <f>IF($A326="","",IF($V326="Yes","FELL OFF",IF(AND($B326&lt;&gt;"",TODAY()&lt;=$W326,$S326&gt;0),"AT RISK","Cleared")))</f>
        <v/>
      </c>
      <c r="Y326" s="11">
        <f>IF($A326="","",IF($V326="Yes",0,$O326))</f>
        <v/>
      </c>
    </row>
    <row r="327">
      <c r="O327" s="11">
        <f>IF($A327="","",IF($F327="Perm",$I327*$J327,($K327-$L327)*$M327*$N327)*Settings!$B$3)</f>
        <v/>
      </c>
      <c r="Q327" s="11">
        <f>IF($A327="","",$O327*$P327)</f>
        <v/>
      </c>
      <c r="R327" s="11">
        <f>IF($A327="","",IF($H327="— none —",0,$O327*(1-$P327)))</f>
        <v/>
      </c>
      <c r="W327" s="13">
        <f>IF($B327="","",$B327+$S327)</f>
        <v/>
      </c>
      <c r="X327" s="14">
        <f>IF($A327="","",IF($V327="Yes","FELL OFF",IF(AND($B327&lt;&gt;"",TODAY()&lt;=$W327,$S327&gt;0),"AT RISK","Cleared")))</f>
        <v/>
      </c>
      <c r="Y327" s="11">
        <f>IF($A327="","",IF($V327="Yes",0,$O327))</f>
        <v/>
      </c>
    </row>
    <row r="328">
      <c r="O328" s="11">
        <f>IF($A328="","",IF($F328="Perm",$I328*$J328,($K328-$L328)*$M328*$N328)*Settings!$B$3)</f>
        <v/>
      </c>
      <c r="Q328" s="11">
        <f>IF($A328="","",$O328*$P328)</f>
        <v/>
      </c>
      <c r="R328" s="11">
        <f>IF($A328="","",IF($H328="— none —",0,$O328*(1-$P328)))</f>
        <v/>
      </c>
      <c r="W328" s="13">
        <f>IF($B328="","",$B328+$S328)</f>
        <v/>
      </c>
      <c r="X328" s="14">
        <f>IF($A328="","",IF($V328="Yes","FELL OFF",IF(AND($B328&lt;&gt;"",TODAY()&lt;=$W328,$S328&gt;0),"AT RISK","Cleared")))</f>
        <v/>
      </c>
      <c r="Y328" s="11">
        <f>IF($A328="","",IF($V328="Yes",0,$O328))</f>
        <v/>
      </c>
    </row>
    <row r="329">
      <c r="O329" s="11">
        <f>IF($A329="","",IF($F329="Perm",$I329*$J329,($K329-$L329)*$M329*$N329)*Settings!$B$3)</f>
        <v/>
      </c>
      <c r="Q329" s="11">
        <f>IF($A329="","",$O329*$P329)</f>
        <v/>
      </c>
      <c r="R329" s="11">
        <f>IF($A329="","",IF($H329="— none —",0,$O329*(1-$P329)))</f>
        <v/>
      </c>
      <c r="W329" s="13">
        <f>IF($B329="","",$B329+$S329)</f>
        <v/>
      </c>
      <c r="X329" s="14">
        <f>IF($A329="","",IF($V329="Yes","FELL OFF",IF(AND($B329&lt;&gt;"",TODAY()&lt;=$W329,$S329&gt;0),"AT RISK","Cleared")))</f>
        <v/>
      </c>
      <c r="Y329" s="11">
        <f>IF($A329="","",IF($V329="Yes",0,$O329))</f>
        <v/>
      </c>
    </row>
    <row r="330">
      <c r="O330" s="11">
        <f>IF($A330="","",IF($F330="Perm",$I330*$J330,($K330-$L330)*$M330*$N330)*Settings!$B$3)</f>
        <v/>
      </c>
      <c r="Q330" s="11">
        <f>IF($A330="","",$O330*$P330)</f>
        <v/>
      </c>
      <c r="R330" s="11">
        <f>IF($A330="","",IF($H330="— none —",0,$O330*(1-$P330)))</f>
        <v/>
      </c>
      <c r="W330" s="13">
        <f>IF($B330="","",$B330+$S330)</f>
        <v/>
      </c>
      <c r="X330" s="14">
        <f>IF($A330="","",IF($V330="Yes","FELL OFF",IF(AND($B330&lt;&gt;"",TODAY()&lt;=$W330,$S330&gt;0),"AT RISK","Cleared")))</f>
        <v/>
      </c>
      <c r="Y330" s="11">
        <f>IF($A330="","",IF($V330="Yes",0,$O330))</f>
        <v/>
      </c>
    </row>
    <row r="331">
      <c r="O331" s="11">
        <f>IF($A331="","",IF($F331="Perm",$I331*$J331,($K331-$L331)*$M331*$N331)*Settings!$B$3)</f>
        <v/>
      </c>
      <c r="Q331" s="11">
        <f>IF($A331="","",$O331*$P331)</f>
        <v/>
      </c>
      <c r="R331" s="11">
        <f>IF($A331="","",IF($H331="— none —",0,$O331*(1-$P331)))</f>
        <v/>
      </c>
      <c r="W331" s="13">
        <f>IF($B331="","",$B331+$S331)</f>
        <v/>
      </c>
      <c r="X331" s="14">
        <f>IF($A331="","",IF($V331="Yes","FELL OFF",IF(AND($B331&lt;&gt;"",TODAY()&lt;=$W331,$S331&gt;0),"AT RISK","Cleared")))</f>
        <v/>
      </c>
      <c r="Y331" s="11">
        <f>IF($A331="","",IF($V331="Yes",0,$O331))</f>
        <v/>
      </c>
    </row>
    <row r="332">
      <c r="O332" s="11">
        <f>IF($A332="","",IF($F332="Perm",$I332*$J332,($K332-$L332)*$M332*$N332)*Settings!$B$3)</f>
        <v/>
      </c>
      <c r="Q332" s="11">
        <f>IF($A332="","",$O332*$P332)</f>
        <v/>
      </c>
      <c r="R332" s="11">
        <f>IF($A332="","",IF($H332="— none —",0,$O332*(1-$P332)))</f>
        <v/>
      </c>
      <c r="W332" s="13">
        <f>IF($B332="","",$B332+$S332)</f>
        <v/>
      </c>
      <c r="X332" s="14">
        <f>IF($A332="","",IF($V332="Yes","FELL OFF",IF(AND($B332&lt;&gt;"",TODAY()&lt;=$W332,$S332&gt;0),"AT RISK","Cleared")))</f>
        <v/>
      </c>
      <c r="Y332" s="11">
        <f>IF($A332="","",IF($V332="Yes",0,$O332))</f>
        <v/>
      </c>
    </row>
    <row r="333">
      <c r="O333" s="11">
        <f>IF($A333="","",IF($F333="Perm",$I333*$J333,($K333-$L333)*$M333*$N333)*Settings!$B$3)</f>
        <v/>
      </c>
      <c r="Q333" s="11">
        <f>IF($A333="","",$O333*$P333)</f>
        <v/>
      </c>
      <c r="R333" s="11">
        <f>IF($A333="","",IF($H333="— none —",0,$O333*(1-$P333)))</f>
        <v/>
      </c>
      <c r="W333" s="13">
        <f>IF($B333="","",$B333+$S333)</f>
        <v/>
      </c>
      <c r="X333" s="14">
        <f>IF($A333="","",IF($V333="Yes","FELL OFF",IF(AND($B333&lt;&gt;"",TODAY()&lt;=$W333,$S333&gt;0),"AT RISK","Cleared")))</f>
        <v/>
      </c>
      <c r="Y333" s="11">
        <f>IF($A333="","",IF($V333="Yes",0,$O333))</f>
        <v/>
      </c>
    </row>
    <row r="334">
      <c r="O334" s="11">
        <f>IF($A334="","",IF($F334="Perm",$I334*$J334,($K334-$L334)*$M334*$N334)*Settings!$B$3)</f>
        <v/>
      </c>
      <c r="Q334" s="11">
        <f>IF($A334="","",$O334*$P334)</f>
        <v/>
      </c>
      <c r="R334" s="11">
        <f>IF($A334="","",IF($H334="— none —",0,$O334*(1-$P334)))</f>
        <v/>
      </c>
      <c r="W334" s="13">
        <f>IF($B334="","",$B334+$S334)</f>
        <v/>
      </c>
      <c r="X334" s="14">
        <f>IF($A334="","",IF($V334="Yes","FELL OFF",IF(AND($B334&lt;&gt;"",TODAY()&lt;=$W334,$S334&gt;0),"AT RISK","Cleared")))</f>
        <v/>
      </c>
      <c r="Y334" s="11">
        <f>IF($A334="","",IF($V334="Yes",0,$O334))</f>
        <v/>
      </c>
    </row>
    <row r="335">
      <c r="O335" s="11">
        <f>IF($A335="","",IF($F335="Perm",$I335*$J335,($K335-$L335)*$M335*$N335)*Settings!$B$3)</f>
        <v/>
      </c>
      <c r="Q335" s="11">
        <f>IF($A335="","",$O335*$P335)</f>
        <v/>
      </c>
      <c r="R335" s="11">
        <f>IF($A335="","",IF($H335="— none —",0,$O335*(1-$P335)))</f>
        <v/>
      </c>
      <c r="W335" s="13">
        <f>IF($B335="","",$B335+$S335)</f>
        <v/>
      </c>
      <c r="X335" s="14">
        <f>IF($A335="","",IF($V335="Yes","FELL OFF",IF(AND($B335&lt;&gt;"",TODAY()&lt;=$W335,$S335&gt;0),"AT RISK","Cleared")))</f>
        <v/>
      </c>
      <c r="Y335" s="11">
        <f>IF($A335="","",IF($V335="Yes",0,$O335))</f>
        <v/>
      </c>
    </row>
    <row r="336">
      <c r="O336" s="11">
        <f>IF($A336="","",IF($F336="Perm",$I336*$J336,($K336-$L336)*$M336*$N336)*Settings!$B$3)</f>
        <v/>
      </c>
      <c r="Q336" s="11">
        <f>IF($A336="","",$O336*$P336)</f>
        <v/>
      </c>
      <c r="R336" s="11">
        <f>IF($A336="","",IF($H336="— none —",0,$O336*(1-$P336)))</f>
        <v/>
      </c>
      <c r="W336" s="13">
        <f>IF($B336="","",$B336+$S336)</f>
        <v/>
      </c>
      <c r="X336" s="14">
        <f>IF($A336="","",IF($V336="Yes","FELL OFF",IF(AND($B336&lt;&gt;"",TODAY()&lt;=$W336,$S336&gt;0),"AT RISK","Cleared")))</f>
        <v/>
      </c>
      <c r="Y336" s="11">
        <f>IF($A336="","",IF($V336="Yes",0,$O336))</f>
        <v/>
      </c>
    </row>
    <row r="337">
      <c r="O337" s="11">
        <f>IF($A337="","",IF($F337="Perm",$I337*$J337,($K337-$L337)*$M337*$N337)*Settings!$B$3)</f>
        <v/>
      </c>
      <c r="Q337" s="11">
        <f>IF($A337="","",$O337*$P337)</f>
        <v/>
      </c>
      <c r="R337" s="11">
        <f>IF($A337="","",IF($H337="— none —",0,$O337*(1-$P337)))</f>
        <v/>
      </c>
      <c r="W337" s="13">
        <f>IF($B337="","",$B337+$S337)</f>
        <v/>
      </c>
      <c r="X337" s="14">
        <f>IF($A337="","",IF($V337="Yes","FELL OFF",IF(AND($B337&lt;&gt;"",TODAY()&lt;=$W337,$S337&gt;0),"AT RISK","Cleared")))</f>
        <v/>
      </c>
      <c r="Y337" s="11">
        <f>IF($A337="","",IF($V337="Yes",0,$O337))</f>
        <v/>
      </c>
    </row>
    <row r="338">
      <c r="O338" s="11">
        <f>IF($A338="","",IF($F338="Perm",$I338*$J338,($K338-$L338)*$M338*$N338)*Settings!$B$3)</f>
        <v/>
      </c>
      <c r="Q338" s="11">
        <f>IF($A338="","",$O338*$P338)</f>
        <v/>
      </c>
      <c r="R338" s="11">
        <f>IF($A338="","",IF($H338="— none —",0,$O338*(1-$P338)))</f>
        <v/>
      </c>
      <c r="W338" s="13">
        <f>IF($B338="","",$B338+$S338)</f>
        <v/>
      </c>
      <c r="X338" s="14">
        <f>IF($A338="","",IF($V338="Yes","FELL OFF",IF(AND($B338&lt;&gt;"",TODAY()&lt;=$W338,$S338&gt;0),"AT RISK","Cleared")))</f>
        <v/>
      </c>
      <c r="Y338" s="11">
        <f>IF($A338="","",IF($V338="Yes",0,$O338))</f>
        <v/>
      </c>
    </row>
    <row r="339">
      <c r="O339" s="11">
        <f>IF($A339="","",IF($F339="Perm",$I339*$J339,($K339-$L339)*$M339*$N339)*Settings!$B$3)</f>
        <v/>
      </c>
      <c r="Q339" s="11">
        <f>IF($A339="","",$O339*$P339)</f>
        <v/>
      </c>
      <c r="R339" s="11">
        <f>IF($A339="","",IF($H339="— none —",0,$O339*(1-$P339)))</f>
        <v/>
      </c>
      <c r="W339" s="13">
        <f>IF($B339="","",$B339+$S339)</f>
        <v/>
      </c>
      <c r="X339" s="14">
        <f>IF($A339="","",IF($V339="Yes","FELL OFF",IF(AND($B339&lt;&gt;"",TODAY()&lt;=$W339,$S339&gt;0),"AT RISK","Cleared")))</f>
        <v/>
      </c>
      <c r="Y339" s="11">
        <f>IF($A339="","",IF($V339="Yes",0,$O339))</f>
        <v/>
      </c>
    </row>
    <row r="340">
      <c r="O340" s="11">
        <f>IF($A340="","",IF($F340="Perm",$I340*$J340,($K340-$L340)*$M340*$N340)*Settings!$B$3)</f>
        <v/>
      </c>
      <c r="Q340" s="11">
        <f>IF($A340="","",$O340*$P340)</f>
        <v/>
      </c>
      <c r="R340" s="11">
        <f>IF($A340="","",IF($H340="— none —",0,$O340*(1-$P340)))</f>
        <v/>
      </c>
      <c r="W340" s="13">
        <f>IF($B340="","",$B340+$S340)</f>
        <v/>
      </c>
      <c r="X340" s="14">
        <f>IF($A340="","",IF($V340="Yes","FELL OFF",IF(AND($B340&lt;&gt;"",TODAY()&lt;=$W340,$S340&gt;0),"AT RISK","Cleared")))</f>
        <v/>
      </c>
      <c r="Y340" s="11">
        <f>IF($A340="","",IF($V340="Yes",0,$O340))</f>
        <v/>
      </c>
    </row>
    <row r="341">
      <c r="O341" s="11">
        <f>IF($A341="","",IF($F341="Perm",$I341*$J341,($K341-$L341)*$M341*$N341)*Settings!$B$3)</f>
        <v/>
      </c>
      <c r="Q341" s="11">
        <f>IF($A341="","",$O341*$P341)</f>
        <v/>
      </c>
      <c r="R341" s="11">
        <f>IF($A341="","",IF($H341="— none —",0,$O341*(1-$P341)))</f>
        <v/>
      </c>
      <c r="W341" s="13">
        <f>IF($B341="","",$B341+$S341)</f>
        <v/>
      </c>
      <c r="X341" s="14">
        <f>IF($A341="","",IF($V341="Yes","FELL OFF",IF(AND($B341&lt;&gt;"",TODAY()&lt;=$W341,$S341&gt;0),"AT RISK","Cleared")))</f>
        <v/>
      </c>
      <c r="Y341" s="11">
        <f>IF($A341="","",IF($V341="Yes",0,$O341))</f>
        <v/>
      </c>
    </row>
    <row r="342">
      <c r="O342" s="11">
        <f>IF($A342="","",IF($F342="Perm",$I342*$J342,($K342-$L342)*$M342*$N342)*Settings!$B$3)</f>
        <v/>
      </c>
      <c r="Q342" s="11">
        <f>IF($A342="","",$O342*$P342)</f>
        <v/>
      </c>
      <c r="R342" s="11">
        <f>IF($A342="","",IF($H342="— none —",0,$O342*(1-$P342)))</f>
        <v/>
      </c>
      <c r="W342" s="13">
        <f>IF($B342="","",$B342+$S342)</f>
        <v/>
      </c>
      <c r="X342" s="14">
        <f>IF($A342="","",IF($V342="Yes","FELL OFF",IF(AND($B342&lt;&gt;"",TODAY()&lt;=$W342,$S342&gt;0),"AT RISK","Cleared")))</f>
        <v/>
      </c>
      <c r="Y342" s="11">
        <f>IF($A342="","",IF($V342="Yes",0,$O342))</f>
        <v/>
      </c>
    </row>
    <row r="343">
      <c r="O343" s="11">
        <f>IF($A343="","",IF($F343="Perm",$I343*$J343,($K343-$L343)*$M343*$N343)*Settings!$B$3)</f>
        <v/>
      </c>
      <c r="Q343" s="11">
        <f>IF($A343="","",$O343*$P343)</f>
        <v/>
      </c>
      <c r="R343" s="11">
        <f>IF($A343="","",IF($H343="— none —",0,$O343*(1-$P343)))</f>
        <v/>
      </c>
      <c r="W343" s="13">
        <f>IF($B343="","",$B343+$S343)</f>
        <v/>
      </c>
      <c r="X343" s="14">
        <f>IF($A343="","",IF($V343="Yes","FELL OFF",IF(AND($B343&lt;&gt;"",TODAY()&lt;=$W343,$S343&gt;0),"AT RISK","Cleared")))</f>
        <v/>
      </c>
      <c r="Y343" s="11">
        <f>IF($A343="","",IF($V343="Yes",0,$O343))</f>
        <v/>
      </c>
    </row>
    <row r="344">
      <c r="O344" s="11">
        <f>IF($A344="","",IF($F344="Perm",$I344*$J344,($K344-$L344)*$M344*$N344)*Settings!$B$3)</f>
        <v/>
      </c>
      <c r="Q344" s="11">
        <f>IF($A344="","",$O344*$P344)</f>
        <v/>
      </c>
      <c r="R344" s="11">
        <f>IF($A344="","",IF($H344="— none —",0,$O344*(1-$P344)))</f>
        <v/>
      </c>
      <c r="W344" s="13">
        <f>IF($B344="","",$B344+$S344)</f>
        <v/>
      </c>
      <c r="X344" s="14">
        <f>IF($A344="","",IF($V344="Yes","FELL OFF",IF(AND($B344&lt;&gt;"",TODAY()&lt;=$W344,$S344&gt;0),"AT RISK","Cleared")))</f>
        <v/>
      </c>
      <c r="Y344" s="11">
        <f>IF($A344="","",IF($V344="Yes",0,$O344))</f>
        <v/>
      </c>
    </row>
    <row r="345">
      <c r="O345" s="11">
        <f>IF($A345="","",IF($F345="Perm",$I345*$J345,($K345-$L345)*$M345*$N345)*Settings!$B$3)</f>
        <v/>
      </c>
      <c r="Q345" s="11">
        <f>IF($A345="","",$O345*$P345)</f>
        <v/>
      </c>
      <c r="R345" s="11">
        <f>IF($A345="","",IF($H345="— none —",0,$O345*(1-$P345)))</f>
        <v/>
      </c>
      <c r="W345" s="13">
        <f>IF($B345="","",$B345+$S345)</f>
        <v/>
      </c>
      <c r="X345" s="14">
        <f>IF($A345="","",IF($V345="Yes","FELL OFF",IF(AND($B345&lt;&gt;"",TODAY()&lt;=$W345,$S345&gt;0),"AT RISK","Cleared")))</f>
        <v/>
      </c>
      <c r="Y345" s="11">
        <f>IF($A345="","",IF($V345="Yes",0,$O345))</f>
        <v/>
      </c>
    </row>
    <row r="346">
      <c r="O346" s="11">
        <f>IF($A346="","",IF($F346="Perm",$I346*$J346,($K346-$L346)*$M346*$N346)*Settings!$B$3)</f>
        <v/>
      </c>
      <c r="Q346" s="11">
        <f>IF($A346="","",$O346*$P346)</f>
        <v/>
      </c>
      <c r="R346" s="11">
        <f>IF($A346="","",IF($H346="— none —",0,$O346*(1-$P346)))</f>
        <v/>
      </c>
      <c r="W346" s="13">
        <f>IF($B346="","",$B346+$S346)</f>
        <v/>
      </c>
      <c r="X346" s="14">
        <f>IF($A346="","",IF($V346="Yes","FELL OFF",IF(AND($B346&lt;&gt;"",TODAY()&lt;=$W346,$S346&gt;0),"AT RISK","Cleared")))</f>
        <v/>
      </c>
      <c r="Y346" s="11">
        <f>IF($A346="","",IF($V346="Yes",0,$O346))</f>
        <v/>
      </c>
    </row>
    <row r="347">
      <c r="O347" s="11">
        <f>IF($A347="","",IF($F347="Perm",$I347*$J347,($K347-$L347)*$M347*$N347)*Settings!$B$3)</f>
        <v/>
      </c>
      <c r="Q347" s="11">
        <f>IF($A347="","",$O347*$P347)</f>
        <v/>
      </c>
      <c r="R347" s="11">
        <f>IF($A347="","",IF($H347="— none —",0,$O347*(1-$P347)))</f>
        <v/>
      </c>
      <c r="W347" s="13">
        <f>IF($B347="","",$B347+$S347)</f>
        <v/>
      </c>
      <c r="X347" s="14">
        <f>IF($A347="","",IF($V347="Yes","FELL OFF",IF(AND($B347&lt;&gt;"",TODAY()&lt;=$W347,$S347&gt;0),"AT RISK","Cleared")))</f>
        <v/>
      </c>
      <c r="Y347" s="11">
        <f>IF($A347="","",IF($V347="Yes",0,$O347))</f>
        <v/>
      </c>
    </row>
    <row r="348">
      <c r="O348" s="11">
        <f>IF($A348="","",IF($F348="Perm",$I348*$J348,($K348-$L348)*$M348*$N348)*Settings!$B$3)</f>
        <v/>
      </c>
      <c r="Q348" s="11">
        <f>IF($A348="","",$O348*$P348)</f>
        <v/>
      </c>
      <c r="R348" s="11">
        <f>IF($A348="","",IF($H348="— none —",0,$O348*(1-$P348)))</f>
        <v/>
      </c>
      <c r="W348" s="13">
        <f>IF($B348="","",$B348+$S348)</f>
        <v/>
      </c>
      <c r="X348" s="14">
        <f>IF($A348="","",IF($V348="Yes","FELL OFF",IF(AND($B348&lt;&gt;"",TODAY()&lt;=$W348,$S348&gt;0),"AT RISK","Cleared")))</f>
        <v/>
      </c>
      <c r="Y348" s="11">
        <f>IF($A348="","",IF($V348="Yes",0,$O348))</f>
        <v/>
      </c>
    </row>
    <row r="349">
      <c r="O349" s="11">
        <f>IF($A349="","",IF($F349="Perm",$I349*$J349,($K349-$L349)*$M349*$N349)*Settings!$B$3)</f>
        <v/>
      </c>
      <c r="Q349" s="11">
        <f>IF($A349="","",$O349*$P349)</f>
        <v/>
      </c>
      <c r="R349" s="11">
        <f>IF($A349="","",IF($H349="— none —",0,$O349*(1-$P349)))</f>
        <v/>
      </c>
      <c r="W349" s="13">
        <f>IF($B349="","",$B349+$S349)</f>
        <v/>
      </c>
      <c r="X349" s="14">
        <f>IF($A349="","",IF($V349="Yes","FELL OFF",IF(AND($B349&lt;&gt;"",TODAY()&lt;=$W349,$S349&gt;0),"AT RISK","Cleared")))</f>
        <v/>
      </c>
      <c r="Y349" s="11">
        <f>IF($A349="","",IF($V349="Yes",0,$O349))</f>
        <v/>
      </c>
    </row>
    <row r="350">
      <c r="O350" s="11">
        <f>IF($A350="","",IF($F350="Perm",$I350*$J350,($K350-$L350)*$M350*$N350)*Settings!$B$3)</f>
        <v/>
      </c>
      <c r="Q350" s="11">
        <f>IF($A350="","",$O350*$P350)</f>
        <v/>
      </c>
      <c r="R350" s="11">
        <f>IF($A350="","",IF($H350="— none —",0,$O350*(1-$P350)))</f>
        <v/>
      </c>
      <c r="W350" s="13">
        <f>IF($B350="","",$B350+$S350)</f>
        <v/>
      </c>
      <c r="X350" s="14">
        <f>IF($A350="","",IF($V350="Yes","FELL OFF",IF(AND($B350&lt;&gt;"",TODAY()&lt;=$W350,$S350&gt;0),"AT RISK","Cleared")))</f>
        <v/>
      </c>
      <c r="Y350" s="11">
        <f>IF($A350="","",IF($V350="Yes",0,$O350))</f>
        <v/>
      </c>
    </row>
    <row r="351">
      <c r="O351" s="11">
        <f>IF($A351="","",IF($F351="Perm",$I351*$J351,($K351-$L351)*$M351*$N351)*Settings!$B$3)</f>
        <v/>
      </c>
      <c r="Q351" s="11">
        <f>IF($A351="","",$O351*$P351)</f>
        <v/>
      </c>
      <c r="R351" s="11">
        <f>IF($A351="","",IF($H351="— none —",0,$O351*(1-$P351)))</f>
        <v/>
      </c>
      <c r="W351" s="13">
        <f>IF($B351="","",$B351+$S351)</f>
        <v/>
      </c>
      <c r="X351" s="14">
        <f>IF($A351="","",IF($V351="Yes","FELL OFF",IF(AND($B351&lt;&gt;"",TODAY()&lt;=$W351,$S351&gt;0),"AT RISK","Cleared")))</f>
        <v/>
      </c>
      <c r="Y351" s="11">
        <f>IF($A351="","",IF($V351="Yes",0,$O351))</f>
        <v/>
      </c>
    </row>
    <row r="352">
      <c r="O352" s="11">
        <f>IF($A352="","",IF($F352="Perm",$I352*$J352,($K352-$L352)*$M352*$N352)*Settings!$B$3)</f>
        <v/>
      </c>
      <c r="Q352" s="11">
        <f>IF($A352="","",$O352*$P352)</f>
        <v/>
      </c>
      <c r="R352" s="11">
        <f>IF($A352="","",IF($H352="— none —",0,$O352*(1-$P352)))</f>
        <v/>
      </c>
      <c r="W352" s="13">
        <f>IF($B352="","",$B352+$S352)</f>
        <v/>
      </c>
      <c r="X352" s="14">
        <f>IF($A352="","",IF($V352="Yes","FELL OFF",IF(AND($B352&lt;&gt;"",TODAY()&lt;=$W352,$S352&gt;0),"AT RISK","Cleared")))</f>
        <v/>
      </c>
      <c r="Y352" s="11">
        <f>IF($A352="","",IF($V352="Yes",0,$O352))</f>
        <v/>
      </c>
    </row>
    <row r="353">
      <c r="O353" s="11">
        <f>IF($A353="","",IF($F353="Perm",$I353*$J353,($K353-$L353)*$M353*$N353)*Settings!$B$3)</f>
        <v/>
      </c>
      <c r="Q353" s="11">
        <f>IF($A353="","",$O353*$P353)</f>
        <v/>
      </c>
      <c r="R353" s="11">
        <f>IF($A353="","",IF($H353="— none —",0,$O353*(1-$P353)))</f>
        <v/>
      </c>
      <c r="W353" s="13">
        <f>IF($B353="","",$B353+$S353)</f>
        <v/>
      </c>
      <c r="X353" s="14">
        <f>IF($A353="","",IF($V353="Yes","FELL OFF",IF(AND($B353&lt;&gt;"",TODAY()&lt;=$W353,$S353&gt;0),"AT RISK","Cleared")))</f>
        <v/>
      </c>
      <c r="Y353" s="11">
        <f>IF($A353="","",IF($V353="Yes",0,$O353))</f>
        <v/>
      </c>
    </row>
    <row r="354">
      <c r="O354" s="11">
        <f>IF($A354="","",IF($F354="Perm",$I354*$J354,($K354-$L354)*$M354*$N354)*Settings!$B$3)</f>
        <v/>
      </c>
      <c r="Q354" s="11">
        <f>IF($A354="","",$O354*$P354)</f>
        <v/>
      </c>
      <c r="R354" s="11">
        <f>IF($A354="","",IF($H354="— none —",0,$O354*(1-$P354)))</f>
        <v/>
      </c>
      <c r="W354" s="13">
        <f>IF($B354="","",$B354+$S354)</f>
        <v/>
      </c>
      <c r="X354" s="14">
        <f>IF($A354="","",IF($V354="Yes","FELL OFF",IF(AND($B354&lt;&gt;"",TODAY()&lt;=$W354,$S354&gt;0),"AT RISK","Cleared")))</f>
        <v/>
      </c>
      <c r="Y354" s="11">
        <f>IF($A354="","",IF($V354="Yes",0,$O354))</f>
        <v/>
      </c>
    </row>
    <row r="355">
      <c r="O355" s="11">
        <f>IF($A355="","",IF($F355="Perm",$I355*$J355,($K355-$L355)*$M355*$N355)*Settings!$B$3)</f>
        <v/>
      </c>
      <c r="Q355" s="11">
        <f>IF($A355="","",$O355*$P355)</f>
        <v/>
      </c>
      <c r="R355" s="11">
        <f>IF($A355="","",IF($H355="— none —",0,$O355*(1-$P355)))</f>
        <v/>
      </c>
      <c r="W355" s="13">
        <f>IF($B355="","",$B355+$S355)</f>
        <v/>
      </c>
      <c r="X355" s="14">
        <f>IF($A355="","",IF($V355="Yes","FELL OFF",IF(AND($B355&lt;&gt;"",TODAY()&lt;=$W355,$S355&gt;0),"AT RISK","Cleared")))</f>
        <v/>
      </c>
      <c r="Y355" s="11">
        <f>IF($A355="","",IF($V355="Yes",0,$O355))</f>
        <v/>
      </c>
    </row>
    <row r="356">
      <c r="O356" s="11">
        <f>IF($A356="","",IF($F356="Perm",$I356*$J356,($K356-$L356)*$M356*$N356)*Settings!$B$3)</f>
        <v/>
      </c>
      <c r="Q356" s="11">
        <f>IF($A356="","",$O356*$P356)</f>
        <v/>
      </c>
      <c r="R356" s="11">
        <f>IF($A356="","",IF($H356="— none —",0,$O356*(1-$P356)))</f>
        <v/>
      </c>
      <c r="W356" s="13">
        <f>IF($B356="","",$B356+$S356)</f>
        <v/>
      </c>
      <c r="X356" s="14">
        <f>IF($A356="","",IF($V356="Yes","FELL OFF",IF(AND($B356&lt;&gt;"",TODAY()&lt;=$W356,$S356&gt;0),"AT RISK","Cleared")))</f>
        <v/>
      </c>
      <c r="Y356" s="11">
        <f>IF($A356="","",IF($V356="Yes",0,$O356))</f>
        <v/>
      </c>
    </row>
    <row r="357">
      <c r="O357" s="11">
        <f>IF($A357="","",IF($F357="Perm",$I357*$J357,($K357-$L357)*$M357*$N357)*Settings!$B$3)</f>
        <v/>
      </c>
      <c r="Q357" s="11">
        <f>IF($A357="","",$O357*$P357)</f>
        <v/>
      </c>
      <c r="R357" s="11">
        <f>IF($A357="","",IF($H357="— none —",0,$O357*(1-$P357)))</f>
        <v/>
      </c>
      <c r="W357" s="13">
        <f>IF($B357="","",$B357+$S357)</f>
        <v/>
      </c>
      <c r="X357" s="14">
        <f>IF($A357="","",IF($V357="Yes","FELL OFF",IF(AND($B357&lt;&gt;"",TODAY()&lt;=$W357,$S357&gt;0),"AT RISK","Cleared")))</f>
        <v/>
      </c>
      <c r="Y357" s="11">
        <f>IF($A357="","",IF($V357="Yes",0,$O357))</f>
        <v/>
      </c>
    </row>
    <row r="358">
      <c r="O358" s="11">
        <f>IF($A358="","",IF($F358="Perm",$I358*$J358,($K358-$L358)*$M358*$N358)*Settings!$B$3)</f>
        <v/>
      </c>
      <c r="Q358" s="11">
        <f>IF($A358="","",$O358*$P358)</f>
        <v/>
      </c>
      <c r="R358" s="11">
        <f>IF($A358="","",IF($H358="— none —",0,$O358*(1-$P358)))</f>
        <v/>
      </c>
      <c r="W358" s="13">
        <f>IF($B358="","",$B358+$S358)</f>
        <v/>
      </c>
      <c r="X358" s="14">
        <f>IF($A358="","",IF($V358="Yes","FELL OFF",IF(AND($B358&lt;&gt;"",TODAY()&lt;=$W358,$S358&gt;0),"AT RISK","Cleared")))</f>
        <v/>
      </c>
      <c r="Y358" s="11">
        <f>IF($A358="","",IF($V358="Yes",0,$O358))</f>
        <v/>
      </c>
    </row>
    <row r="359">
      <c r="O359" s="11">
        <f>IF($A359="","",IF($F359="Perm",$I359*$J359,($K359-$L359)*$M359*$N359)*Settings!$B$3)</f>
        <v/>
      </c>
      <c r="Q359" s="11">
        <f>IF($A359="","",$O359*$P359)</f>
        <v/>
      </c>
      <c r="R359" s="11">
        <f>IF($A359="","",IF($H359="— none —",0,$O359*(1-$P359)))</f>
        <v/>
      </c>
      <c r="W359" s="13">
        <f>IF($B359="","",$B359+$S359)</f>
        <v/>
      </c>
      <c r="X359" s="14">
        <f>IF($A359="","",IF($V359="Yes","FELL OFF",IF(AND($B359&lt;&gt;"",TODAY()&lt;=$W359,$S359&gt;0),"AT RISK","Cleared")))</f>
        <v/>
      </c>
      <c r="Y359" s="11">
        <f>IF($A359="","",IF($V359="Yes",0,$O359))</f>
        <v/>
      </c>
    </row>
    <row r="360">
      <c r="O360" s="11">
        <f>IF($A360="","",IF($F360="Perm",$I360*$J360,($K360-$L360)*$M360*$N360)*Settings!$B$3)</f>
        <v/>
      </c>
      <c r="Q360" s="11">
        <f>IF($A360="","",$O360*$P360)</f>
        <v/>
      </c>
      <c r="R360" s="11">
        <f>IF($A360="","",IF($H360="— none —",0,$O360*(1-$P360)))</f>
        <v/>
      </c>
      <c r="W360" s="13">
        <f>IF($B360="","",$B360+$S360)</f>
        <v/>
      </c>
      <c r="X360" s="14">
        <f>IF($A360="","",IF($V360="Yes","FELL OFF",IF(AND($B360&lt;&gt;"",TODAY()&lt;=$W360,$S360&gt;0),"AT RISK","Cleared")))</f>
        <v/>
      </c>
      <c r="Y360" s="11">
        <f>IF($A360="","",IF($V360="Yes",0,$O360))</f>
        <v/>
      </c>
    </row>
    <row r="361">
      <c r="O361" s="11">
        <f>IF($A361="","",IF($F361="Perm",$I361*$J361,($K361-$L361)*$M361*$N361)*Settings!$B$3)</f>
        <v/>
      </c>
      <c r="Q361" s="11">
        <f>IF($A361="","",$O361*$P361)</f>
        <v/>
      </c>
      <c r="R361" s="11">
        <f>IF($A361="","",IF($H361="— none —",0,$O361*(1-$P361)))</f>
        <v/>
      </c>
      <c r="W361" s="13">
        <f>IF($B361="","",$B361+$S361)</f>
        <v/>
      </c>
      <c r="X361" s="14">
        <f>IF($A361="","",IF($V361="Yes","FELL OFF",IF(AND($B361&lt;&gt;"",TODAY()&lt;=$W361,$S361&gt;0),"AT RISK","Cleared")))</f>
        <v/>
      </c>
      <c r="Y361" s="11">
        <f>IF($A361="","",IF($V361="Yes",0,$O361))</f>
        <v/>
      </c>
    </row>
    <row r="362">
      <c r="O362" s="11">
        <f>IF($A362="","",IF($F362="Perm",$I362*$J362,($K362-$L362)*$M362*$N362)*Settings!$B$3)</f>
        <v/>
      </c>
      <c r="Q362" s="11">
        <f>IF($A362="","",$O362*$P362)</f>
        <v/>
      </c>
      <c r="R362" s="11">
        <f>IF($A362="","",IF($H362="— none —",0,$O362*(1-$P362)))</f>
        <v/>
      </c>
      <c r="W362" s="13">
        <f>IF($B362="","",$B362+$S362)</f>
        <v/>
      </c>
      <c r="X362" s="14">
        <f>IF($A362="","",IF($V362="Yes","FELL OFF",IF(AND($B362&lt;&gt;"",TODAY()&lt;=$W362,$S362&gt;0),"AT RISK","Cleared")))</f>
        <v/>
      </c>
      <c r="Y362" s="11">
        <f>IF($A362="","",IF($V362="Yes",0,$O362))</f>
        <v/>
      </c>
    </row>
    <row r="363">
      <c r="O363" s="11">
        <f>IF($A363="","",IF($F363="Perm",$I363*$J363,($K363-$L363)*$M363*$N363)*Settings!$B$3)</f>
        <v/>
      </c>
      <c r="Q363" s="11">
        <f>IF($A363="","",$O363*$P363)</f>
        <v/>
      </c>
      <c r="R363" s="11">
        <f>IF($A363="","",IF($H363="— none —",0,$O363*(1-$P363)))</f>
        <v/>
      </c>
      <c r="W363" s="13">
        <f>IF($B363="","",$B363+$S363)</f>
        <v/>
      </c>
      <c r="X363" s="14">
        <f>IF($A363="","",IF($V363="Yes","FELL OFF",IF(AND($B363&lt;&gt;"",TODAY()&lt;=$W363,$S363&gt;0),"AT RISK","Cleared")))</f>
        <v/>
      </c>
      <c r="Y363" s="11">
        <f>IF($A363="","",IF($V363="Yes",0,$O363))</f>
        <v/>
      </c>
    </row>
    <row r="364">
      <c r="O364" s="11">
        <f>IF($A364="","",IF($F364="Perm",$I364*$J364,($K364-$L364)*$M364*$N364)*Settings!$B$3)</f>
        <v/>
      </c>
      <c r="Q364" s="11">
        <f>IF($A364="","",$O364*$P364)</f>
        <v/>
      </c>
      <c r="R364" s="11">
        <f>IF($A364="","",IF($H364="— none —",0,$O364*(1-$P364)))</f>
        <v/>
      </c>
      <c r="W364" s="13">
        <f>IF($B364="","",$B364+$S364)</f>
        <v/>
      </c>
      <c r="X364" s="14">
        <f>IF($A364="","",IF($V364="Yes","FELL OFF",IF(AND($B364&lt;&gt;"",TODAY()&lt;=$W364,$S364&gt;0),"AT RISK","Cleared")))</f>
        <v/>
      </c>
      <c r="Y364" s="11">
        <f>IF($A364="","",IF($V364="Yes",0,$O364))</f>
        <v/>
      </c>
    </row>
    <row r="365">
      <c r="O365" s="11">
        <f>IF($A365="","",IF($F365="Perm",$I365*$J365,($K365-$L365)*$M365*$N365)*Settings!$B$3)</f>
        <v/>
      </c>
      <c r="Q365" s="11">
        <f>IF($A365="","",$O365*$P365)</f>
        <v/>
      </c>
      <c r="R365" s="11">
        <f>IF($A365="","",IF($H365="— none —",0,$O365*(1-$P365)))</f>
        <v/>
      </c>
      <c r="W365" s="13">
        <f>IF($B365="","",$B365+$S365)</f>
        <v/>
      </c>
      <c r="X365" s="14">
        <f>IF($A365="","",IF($V365="Yes","FELL OFF",IF(AND($B365&lt;&gt;"",TODAY()&lt;=$W365,$S365&gt;0),"AT RISK","Cleared")))</f>
        <v/>
      </c>
      <c r="Y365" s="11">
        <f>IF($A365="","",IF($V365="Yes",0,$O365))</f>
        <v/>
      </c>
    </row>
    <row r="366">
      <c r="O366" s="11">
        <f>IF($A366="","",IF($F366="Perm",$I366*$J366,($K366-$L366)*$M366*$N366)*Settings!$B$3)</f>
        <v/>
      </c>
      <c r="Q366" s="11">
        <f>IF($A366="","",$O366*$P366)</f>
        <v/>
      </c>
      <c r="R366" s="11">
        <f>IF($A366="","",IF($H366="— none —",0,$O366*(1-$P366)))</f>
        <v/>
      </c>
      <c r="W366" s="13">
        <f>IF($B366="","",$B366+$S366)</f>
        <v/>
      </c>
      <c r="X366" s="14">
        <f>IF($A366="","",IF($V366="Yes","FELL OFF",IF(AND($B366&lt;&gt;"",TODAY()&lt;=$W366,$S366&gt;0),"AT RISK","Cleared")))</f>
        <v/>
      </c>
      <c r="Y366" s="11">
        <f>IF($A366="","",IF($V366="Yes",0,$O366))</f>
        <v/>
      </c>
    </row>
    <row r="367">
      <c r="O367" s="11">
        <f>IF($A367="","",IF($F367="Perm",$I367*$J367,($K367-$L367)*$M367*$N367)*Settings!$B$3)</f>
        <v/>
      </c>
      <c r="Q367" s="11">
        <f>IF($A367="","",$O367*$P367)</f>
        <v/>
      </c>
      <c r="R367" s="11">
        <f>IF($A367="","",IF($H367="— none —",0,$O367*(1-$P367)))</f>
        <v/>
      </c>
      <c r="W367" s="13">
        <f>IF($B367="","",$B367+$S367)</f>
        <v/>
      </c>
      <c r="X367" s="14">
        <f>IF($A367="","",IF($V367="Yes","FELL OFF",IF(AND($B367&lt;&gt;"",TODAY()&lt;=$W367,$S367&gt;0),"AT RISK","Cleared")))</f>
        <v/>
      </c>
      <c r="Y367" s="11">
        <f>IF($A367="","",IF($V367="Yes",0,$O367))</f>
        <v/>
      </c>
    </row>
    <row r="368">
      <c r="O368" s="11">
        <f>IF($A368="","",IF($F368="Perm",$I368*$J368,($K368-$L368)*$M368*$N368)*Settings!$B$3)</f>
        <v/>
      </c>
      <c r="Q368" s="11">
        <f>IF($A368="","",$O368*$P368)</f>
        <v/>
      </c>
      <c r="R368" s="11">
        <f>IF($A368="","",IF($H368="— none —",0,$O368*(1-$P368)))</f>
        <v/>
      </c>
      <c r="W368" s="13">
        <f>IF($B368="","",$B368+$S368)</f>
        <v/>
      </c>
      <c r="X368" s="14">
        <f>IF($A368="","",IF($V368="Yes","FELL OFF",IF(AND($B368&lt;&gt;"",TODAY()&lt;=$W368,$S368&gt;0),"AT RISK","Cleared")))</f>
        <v/>
      </c>
      <c r="Y368" s="11">
        <f>IF($A368="","",IF($V368="Yes",0,$O368))</f>
        <v/>
      </c>
    </row>
    <row r="369">
      <c r="O369" s="11">
        <f>IF($A369="","",IF($F369="Perm",$I369*$J369,($K369-$L369)*$M369*$N369)*Settings!$B$3)</f>
        <v/>
      </c>
      <c r="Q369" s="11">
        <f>IF($A369="","",$O369*$P369)</f>
        <v/>
      </c>
      <c r="R369" s="11">
        <f>IF($A369="","",IF($H369="— none —",0,$O369*(1-$P369)))</f>
        <v/>
      </c>
      <c r="W369" s="13">
        <f>IF($B369="","",$B369+$S369)</f>
        <v/>
      </c>
      <c r="X369" s="14">
        <f>IF($A369="","",IF($V369="Yes","FELL OFF",IF(AND($B369&lt;&gt;"",TODAY()&lt;=$W369,$S369&gt;0),"AT RISK","Cleared")))</f>
        <v/>
      </c>
      <c r="Y369" s="11">
        <f>IF($A369="","",IF($V369="Yes",0,$O369))</f>
        <v/>
      </c>
    </row>
    <row r="370">
      <c r="O370" s="11">
        <f>IF($A370="","",IF($F370="Perm",$I370*$J370,($K370-$L370)*$M370*$N370)*Settings!$B$3)</f>
        <v/>
      </c>
      <c r="Q370" s="11">
        <f>IF($A370="","",$O370*$P370)</f>
        <v/>
      </c>
      <c r="R370" s="11">
        <f>IF($A370="","",IF($H370="— none —",0,$O370*(1-$P370)))</f>
        <v/>
      </c>
      <c r="W370" s="13">
        <f>IF($B370="","",$B370+$S370)</f>
        <v/>
      </c>
      <c r="X370" s="14">
        <f>IF($A370="","",IF($V370="Yes","FELL OFF",IF(AND($B370&lt;&gt;"",TODAY()&lt;=$W370,$S370&gt;0),"AT RISK","Cleared")))</f>
        <v/>
      </c>
      <c r="Y370" s="11">
        <f>IF($A370="","",IF($V370="Yes",0,$O370))</f>
        <v/>
      </c>
    </row>
    <row r="371">
      <c r="O371" s="11">
        <f>IF($A371="","",IF($F371="Perm",$I371*$J371,($K371-$L371)*$M371*$N371)*Settings!$B$3)</f>
        <v/>
      </c>
      <c r="Q371" s="11">
        <f>IF($A371="","",$O371*$P371)</f>
        <v/>
      </c>
      <c r="R371" s="11">
        <f>IF($A371="","",IF($H371="— none —",0,$O371*(1-$P371)))</f>
        <v/>
      </c>
      <c r="W371" s="13">
        <f>IF($B371="","",$B371+$S371)</f>
        <v/>
      </c>
      <c r="X371" s="14">
        <f>IF($A371="","",IF($V371="Yes","FELL OFF",IF(AND($B371&lt;&gt;"",TODAY()&lt;=$W371,$S371&gt;0),"AT RISK","Cleared")))</f>
        <v/>
      </c>
      <c r="Y371" s="11">
        <f>IF($A371="","",IF($V371="Yes",0,$O371))</f>
        <v/>
      </c>
    </row>
    <row r="372">
      <c r="O372" s="11">
        <f>IF($A372="","",IF($F372="Perm",$I372*$J372,($K372-$L372)*$M372*$N372)*Settings!$B$3)</f>
        <v/>
      </c>
      <c r="Q372" s="11">
        <f>IF($A372="","",$O372*$P372)</f>
        <v/>
      </c>
      <c r="R372" s="11">
        <f>IF($A372="","",IF($H372="— none —",0,$O372*(1-$P372)))</f>
        <v/>
      </c>
      <c r="W372" s="13">
        <f>IF($B372="","",$B372+$S372)</f>
        <v/>
      </c>
      <c r="X372" s="14">
        <f>IF($A372="","",IF($V372="Yes","FELL OFF",IF(AND($B372&lt;&gt;"",TODAY()&lt;=$W372,$S372&gt;0),"AT RISK","Cleared")))</f>
        <v/>
      </c>
      <c r="Y372" s="11">
        <f>IF($A372="","",IF($V372="Yes",0,$O372))</f>
        <v/>
      </c>
    </row>
    <row r="373">
      <c r="O373" s="11">
        <f>IF($A373="","",IF($F373="Perm",$I373*$J373,($K373-$L373)*$M373*$N373)*Settings!$B$3)</f>
        <v/>
      </c>
      <c r="Q373" s="11">
        <f>IF($A373="","",$O373*$P373)</f>
        <v/>
      </c>
      <c r="R373" s="11">
        <f>IF($A373="","",IF($H373="— none —",0,$O373*(1-$P373)))</f>
        <v/>
      </c>
      <c r="W373" s="13">
        <f>IF($B373="","",$B373+$S373)</f>
        <v/>
      </c>
      <c r="X373" s="14">
        <f>IF($A373="","",IF($V373="Yes","FELL OFF",IF(AND($B373&lt;&gt;"",TODAY()&lt;=$W373,$S373&gt;0),"AT RISK","Cleared")))</f>
        <v/>
      </c>
      <c r="Y373" s="11">
        <f>IF($A373="","",IF($V373="Yes",0,$O373))</f>
        <v/>
      </c>
    </row>
    <row r="374">
      <c r="O374" s="11">
        <f>IF($A374="","",IF($F374="Perm",$I374*$J374,($K374-$L374)*$M374*$N374)*Settings!$B$3)</f>
        <v/>
      </c>
      <c r="Q374" s="11">
        <f>IF($A374="","",$O374*$P374)</f>
        <v/>
      </c>
      <c r="R374" s="11">
        <f>IF($A374="","",IF($H374="— none —",0,$O374*(1-$P374)))</f>
        <v/>
      </c>
      <c r="W374" s="13">
        <f>IF($B374="","",$B374+$S374)</f>
        <v/>
      </c>
      <c r="X374" s="14">
        <f>IF($A374="","",IF($V374="Yes","FELL OFF",IF(AND($B374&lt;&gt;"",TODAY()&lt;=$W374,$S374&gt;0),"AT RISK","Cleared")))</f>
        <v/>
      </c>
      <c r="Y374" s="11">
        <f>IF($A374="","",IF($V374="Yes",0,$O374))</f>
        <v/>
      </c>
    </row>
    <row r="375">
      <c r="O375" s="11">
        <f>IF($A375="","",IF($F375="Perm",$I375*$J375,($K375-$L375)*$M375*$N375)*Settings!$B$3)</f>
        <v/>
      </c>
      <c r="Q375" s="11">
        <f>IF($A375="","",$O375*$P375)</f>
        <v/>
      </c>
      <c r="R375" s="11">
        <f>IF($A375="","",IF($H375="— none —",0,$O375*(1-$P375)))</f>
        <v/>
      </c>
      <c r="W375" s="13">
        <f>IF($B375="","",$B375+$S375)</f>
        <v/>
      </c>
      <c r="X375" s="14">
        <f>IF($A375="","",IF($V375="Yes","FELL OFF",IF(AND($B375&lt;&gt;"",TODAY()&lt;=$W375,$S375&gt;0),"AT RISK","Cleared")))</f>
        <v/>
      </c>
      <c r="Y375" s="11">
        <f>IF($A375="","",IF($V375="Yes",0,$O375))</f>
        <v/>
      </c>
    </row>
    <row r="376">
      <c r="O376" s="11">
        <f>IF($A376="","",IF($F376="Perm",$I376*$J376,($K376-$L376)*$M376*$N376)*Settings!$B$3)</f>
        <v/>
      </c>
      <c r="Q376" s="11">
        <f>IF($A376="","",$O376*$P376)</f>
        <v/>
      </c>
      <c r="R376" s="11">
        <f>IF($A376="","",IF($H376="— none —",0,$O376*(1-$P376)))</f>
        <v/>
      </c>
      <c r="W376" s="13">
        <f>IF($B376="","",$B376+$S376)</f>
        <v/>
      </c>
      <c r="X376" s="14">
        <f>IF($A376="","",IF($V376="Yes","FELL OFF",IF(AND($B376&lt;&gt;"",TODAY()&lt;=$W376,$S376&gt;0),"AT RISK","Cleared")))</f>
        <v/>
      </c>
      <c r="Y376" s="11">
        <f>IF($A376="","",IF($V376="Yes",0,$O376))</f>
        <v/>
      </c>
    </row>
    <row r="377">
      <c r="O377" s="11">
        <f>IF($A377="","",IF($F377="Perm",$I377*$J377,($K377-$L377)*$M377*$N377)*Settings!$B$3)</f>
        <v/>
      </c>
      <c r="Q377" s="11">
        <f>IF($A377="","",$O377*$P377)</f>
        <v/>
      </c>
      <c r="R377" s="11">
        <f>IF($A377="","",IF($H377="— none —",0,$O377*(1-$P377)))</f>
        <v/>
      </c>
      <c r="W377" s="13">
        <f>IF($B377="","",$B377+$S377)</f>
        <v/>
      </c>
      <c r="X377" s="14">
        <f>IF($A377="","",IF($V377="Yes","FELL OFF",IF(AND($B377&lt;&gt;"",TODAY()&lt;=$W377,$S377&gt;0),"AT RISK","Cleared")))</f>
        <v/>
      </c>
      <c r="Y377" s="11">
        <f>IF($A377="","",IF($V377="Yes",0,$O377))</f>
        <v/>
      </c>
    </row>
    <row r="378">
      <c r="O378" s="11">
        <f>IF($A378="","",IF($F378="Perm",$I378*$J378,($K378-$L378)*$M378*$N378)*Settings!$B$3)</f>
        <v/>
      </c>
      <c r="Q378" s="11">
        <f>IF($A378="","",$O378*$P378)</f>
        <v/>
      </c>
      <c r="R378" s="11">
        <f>IF($A378="","",IF($H378="— none —",0,$O378*(1-$P378)))</f>
        <v/>
      </c>
      <c r="W378" s="13">
        <f>IF($B378="","",$B378+$S378)</f>
        <v/>
      </c>
      <c r="X378" s="14">
        <f>IF($A378="","",IF($V378="Yes","FELL OFF",IF(AND($B378&lt;&gt;"",TODAY()&lt;=$W378,$S378&gt;0),"AT RISK","Cleared")))</f>
        <v/>
      </c>
      <c r="Y378" s="11">
        <f>IF($A378="","",IF($V378="Yes",0,$O378))</f>
        <v/>
      </c>
    </row>
    <row r="379">
      <c r="O379" s="11">
        <f>IF($A379="","",IF($F379="Perm",$I379*$J379,($K379-$L379)*$M379*$N379)*Settings!$B$3)</f>
        <v/>
      </c>
      <c r="Q379" s="11">
        <f>IF($A379="","",$O379*$P379)</f>
        <v/>
      </c>
      <c r="R379" s="11">
        <f>IF($A379="","",IF($H379="— none —",0,$O379*(1-$P379)))</f>
        <v/>
      </c>
      <c r="W379" s="13">
        <f>IF($B379="","",$B379+$S379)</f>
        <v/>
      </c>
      <c r="X379" s="14">
        <f>IF($A379="","",IF($V379="Yes","FELL OFF",IF(AND($B379&lt;&gt;"",TODAY()&lt;=$W379,$S379&gt;0),"AT RISK","Cleared")))</f>
        <v/>
      </c>
      <c r="Y379" s="11">
        <f>IF($A379="","",IF($V379="Yes",0,$O379))</f>
        <v/>
      </c>
    </row>
    <row r="380">
      <c r="O380" s="11">
        <f>IF($A380="","",IF($F380="Perm",$I380*$J380,($K380-$L380)*$M380*$N380)*Settings!$B$3)</f>
        <v/>
      </c>
      <c r="Q380" s="11">
        <f>IF($A380="","",$O380*$P380)</f>
        <v/>
      </c>
      <c r="R380" s="11">
        <f>IF($A380="","",IF($H380="— none —",0,$O380*(1-$P380)))</f>
        <v/>
      </c>
      <c r="W380" s="13">
        <f>IF($B380="","",$B380+$S380)</f>
        <v/>
      </c>
      <c r="X380" s="14">
        <f>IF($A380="","",IF($V380="Yes","FELL OFF",IF(AND($B380&lt;&gt;"",TODAY()&lt;=$W380,$S380&gt;0),"AT RISK","Cleared")))</f>
        <v/>
      </c>
      <c r="Y380" s="11">
        <f>IF($A380="","",IF($V380="Yes",0,$O380))</f>
        <v/>
      </c>
    </row>
    <row r="381">
      <c r="O381" s="11">
        <f>IF($A381="","",IF($F381="Perm",$I381*$J381,($K381-$L381)*$M381*$N381)*Settings!$B$3)</f>
        <v/>
      </c>
      <c r="Q381" s="11">
        <f>IF($A381="","",$O381*$P381)</f>
        <v/>
      </c>
      <c r="R381" s="11">
        <f>IF($A381="","",IF($H381="— none —",0,$O381*(1-$P381)))</f>
        <v/>
      </c>
      <c r="W381" s="13">
        <f>IF($B381="","",$B381+$S381)</f>
        <v/>
      </c>
      <c r="X381" s="14">
        <f>IF($A381="","",IF($V381="Yes","FELL OFF",IF(AND($B381&lt;&gt;"",TODAY()&lt;=$W381,$S381&gt;0),"AT RISK","Cleared")))</f>
        <v/>
      </c>
      <c r="Y381" s="11">
        <f>IF($A381="","",IF($V381="Yes",0,$O381))</f>
        <v/>
      </c>
    </row>
    <row r="382">
      <c r="O382" s="11">
        <f>IF($A382="","",IF($F382="Perm",$I382*$J382,($K382-$L382)*$M382*$N382)*Settings!$B$3)</f>
        <v/>
      </c>
      <c r="Q382" s="11">
        <f>IF($A382="","",$O382*$P382)</f>
        <v/>
      </c>
      <c r="R382" s="11">
        <f>IF($A382="","",IF($H382="— none —",0,$O382*(1-$P382)))</f>
        <v/>
      </c>
      <c r="W382" s="13">
        <f>IF($B382="","",$B382+$S382)</f>
        <v/>
      </c>
      <c r="X382" s="14">
        <f>IF($A382="","",IF($V382="Yes","FELL OFF",IF(AND($B382&lt;&gt;"",TODAY()&lt;=$W382,$S382&gt;0),"AT RISK","Cleared")))</f>
        <v/>
      </c>
      <c r="Y382" s="11">
        <f>IF($A382="","",IF($V382="Yes",0,$O382))</f>
        <v/>
      </c>
    </row>
    <row r="383">
      <c r="O383" s="11">
        <f>IF($A383="","",IF($F383="Perm",$I383*$J383,($K383-$L383)*$M383*$N383)*Settings!$B$3)</f>
        <v/>
      </c>
      <c r="Q383" s="11">
        <f>IF($A383="","",$O383*$P383)</f>
        <v/>
      </c>
      <c r="R383" s="11">
        <f>IF($A383="","",IF($H383="— none —",0,$O383*(1-$P383)))</f>
        <v/>
      </c>
      <c r="W383" s="13">
        <f>IF($B383="","",$B383+$S383)</f>
        <v/>
      </c>
      <c r="X383" s="14">
        <f>IF($A383="","",IF($V383="Yes","FELL OFF",IF(AND($B383&lt;&gt;"",TODAY()&lt;=$W383,$S383&gt;0),"AT RISK","Cleared")))</f>
        <v/>
      </c>
      <c r="Y383" s="11">
        <f>IF($A383="","",IF($V383="Yes",0,$O383))</f>
        <v/>
      </c>
    </row>
    <row r="384">
      <c r="O384" s="11">
        <f>IF($A384="","",IF($F384="Perm",$I384*$J384,($K384-$L384)*$M384*$N384)*Settings!$B$3)</f>
        <v/>
      </c>
      <c r="Q384" s="11">
        <f>IF($A384="","",$O384*$P384)</f>
        <v/>
      </c>
      <c r="R384" s="11">
        <f>IF($A384="","",IF($H384="— none —",0,$O384*(1-$P384)))</f>
        <v/>
      </c>
      <c r="W384" s="13">
        <f>IF($B384="","",$B384+$S384)</f>
        <v/>
      </c>
      <c r="X384" s="14">
        <f>IF($A384="","",IF($V384="Yes","FELL OFF",IF(AND($B384&lt;&gt;"",TODAY()&lt;=$W384,$S384&gt;0),"AT RISK","Cleared")))</f>
        <v/>
      </c>
      <c r="Y384" s="11">
        <f>IF($A384="","",IF($V384="Yes",0,$O384))</f>
        <v/>
      </c>
    </row>
    <row r="385">
      <c r="O385" s="11">
        <f>IF($A385="","",IF($F385="Perm",$I385*$J385,($K385-$L385)*$M385*$N385)*Settings!$B$3)</f>
        <v/>
      </c>
      <c r="Q385" s="11">
        <f>IF($A385="","",$O385*$P385)</f>
        <v/>
      </c>
      <c r="R385" s="11">
        <f>IF($A385="","",IF($H385="— none —",0,$O385*(1-$P385)))</f>
        <v/>
      </c>
      <c r="W385" s="13">
        <f>IF($B385="","",$B385+$S385)</f>
        <v/>
      </c>
      <c r="X385" s="14">
        <f>IF($A385="","",IF($V385="Yes","FELL OFF",IF(AND($B385&lt;&gt;"",TODAY()&lt;=$W385,$S385&gt;0),"AT RISK","Cleared")))</f>
        <v/>
      </c>
      <c r="Y385" s="11">
        <f>IF($A385="","",IF($V385="Yes",0,$O385))</f>
        <v/>
      </c>
    </row>
    <row r="386">
      <c r="O386" s="11">
        <f>IF($A386="","",IF($F386="Perm",$I386*$J386,($K386-$L386)*$M386*$N386)*Settings!$B$3)</f>
        <v/>
      </c>
      <c r="Q386" s="11">
        <f>IF($A386="","",$O386*$P386)</f>
        <v/>
      </c>
      <c r="R386" s="11">
        <f>IF($A386="","",IF($H386="— none —",0,$O386*(1-$P386)))</f>
        <v/>
      </c>
      <c r="W386" s="13">
        <f>IF($B386="","",$B386+$S386)</f>
        <v/>
      </c>
      <c r="X386" s="14">
        <f>IF($A386="","",IF($V386="Yes","FELL OFF",IF(AND($B386&lt;&gt;"",TODAY()&lt;=$W386,$S386&gt;0),"AT RISK","Cleared")))</f>
        <v/>
      </c>
      <c r="Y386" s="11">
        <f>IF($A386="","",IF($V386="Yes",0,$O386))</f>
        <v/>
      </c>
    </row>
    <row r="387">
      <c r="O387" s="11">
        <f>IF($A387="","",IF($F387="Perm",$I387*$J387,($K387-$L387)*$M387*$N387)*Settings!$B$3)</f>
        <v/>
      </c>
      <c r="Q387" s="11">
        <f>IF($A387="","",$O387*$P387)</f>
        <v/>
      </c>
      <c r="R387" s="11">
        <f>IF($A387="","",IF($H387="— none —",0,$O387*(1-$P387)))</f>
        <v/>
      </c>
      <c r="W387" s="13">
        <f>IF($B387="","",$B387+$S387)</f>
        <v/>
      </c>
      <c r="X387" s="14">
        <f>IF($A387="","",IF($V387="Yes","FELL OFF",IF(AND($B387&lt;&gt;"",TODAY()&lt;=$W387,$S387&gt;0),"AT RISK","Cleared")))</f>
        <v/>
      </c>
      <c r="Y387" s="11">
        <f>IF($A387="","",IF($V387="Yes",0,$O387))</f>
        <v/>
      </c>
    </row>
    <row r="388">
      <c r="O388" s="11">
        <f>IF($A388="","",IF($F388="Perm",$I388*$J388,($K388-$L388)*$M388*$N388)*Settings!$B$3)</f>
        <v/>
      </c>
      <c r="Q388" s="11">
        <f>IF($A388="","",$O388*$P388)</f>
        <v/>
      </c>
      <c r="R388" s="11">
        <f>IF($A388="","",IF($H388="— none —",0,$O388*(1-$P388)))</f>
        <v/>
      </c>
      <c r="W388" s="13">
        <f>IF($B388="","",$B388+$S388)</f>
        <v/>
      </c>
      <c r="X388" s="14">
        <f>IF($A388="","",IF($V388="Yes","FELL OFF",IF(AND($B388&lt;&gt;"",TODAY()&lt;=$W388,$S388&gt;0),"AT RISK","Cleared")))</f>
        <v/>
      </c>
      <c r="Y388" s="11">
        <f>IF($A388="","",IF($V388="Yes",0,$O388))</f>
        <v/>
      </c>
    </row>
    <row r="389">
      <c r="O389" s="11">
        <f>IF($A389="","",IF($F389="Perm",$I389*$J389,($K389-$L389)*$M389*$N389)*Settings!$B$3)</f>
        <v/>
      </c>
      <c r="Q389" s="11">
        <f>IF($A389="","",$O389*$P389)</f>
        <v/>
      </c>
      <c r="R389" s="11">
        <f>IF($A389="","",IF($H389="— none —",0,$O389*(1-$P389)))</f>
        <v/>
      </c>
      <c r="W389" s="13">
        <f>IF($B389="","",$B389+$S389)</f>
        <v/>
      </c>
      <c r="X389" s="14">
        <f>IF($A389="","",IF($V389="Yes","FELL OFF",IF(AND($B389&lt;&gt;"",TODAY()&lt;=$W389,$S389&gt;0),"AT RISK","Cleared")))</f>
        <v/>
      </c>
      <c r="Y389" s="11">
        <f>IF($A389="","",IF($V389="Yes",0,$O389))</f>
        <v/>
      </c>
    </row>
    <row r="390">
      <c r="O390" s="11">
        <f>IF($A390="","",IF($F390="Perm",$I390*$J390,($K390-$L390)*$M390*$N390)*Settings!$B$3)</f>
        <v/>
      </c>
      <c r="Q390" s="11">
        <f>IF($A390="","",$O390*$P390)</f>
        <v/>
      </c>
      <c r="R390" s="11">
        <f>IF($A390="","",IF($H390="— none —",0,$O390*(1-$P390)))</f>
        <v/>
      </c>
      <c r="W390" s="13">
        <f>IF($B390="","",$B390+$S390)</f>
        <v/>
      </c>
      <c r="X390" s="14">
        <f>IF($A390="","",IF($V390="Yes","FELL OFF",IF(AND($B390&lt;&gt;"",TODAY()&lt;=$W390,$S390&gt;0),"AT RISK","Cleared")))</f>
        <v/>
      </c>
      <c r="Y390" s="11">
        <f>IF($A390="","",IF($V390="Yes",0,$O390))</f>
        <v/>
      </c>
    </row>
    <row r="391">
      <c r="O391" s="11">
        <f>IF($A391="","",IF($F391="Perm",$I391*$J391,($K391-$L391)*$M391*$N391)*Settings!$B$3)</f>
        <v/>
      </c>
      <c r="Q391" s="11">
        <f>IF($A391="","",$O391*$P391)</f>
        <v/>
      </c>
      <c r="R391" s="11">
        <f>IF($A391="","",IF($H391="— none —",0,$O391*(1-$P391)))</f>
        <v/>
      </c>
      <c r="W391" s="13">
        <f>IF($B391="","",$B391+$S391)</f>
        <v/>
      </c>
      <c r="X391" s="14">
        <f>IF($A391="","",IF($V391="Yes","FELL OFF",IF(AND($B391&lt;&gt;"",TODAY()&lt;=$W391,$S391&gt;0),"AT RISK","Cleared")))</f>
        <v/>
      </c>
      <c r="Y391" s="11">
        <f>IF($A391="","",IF($V391="Yes",0,$O391))</f>
        <v/>
      </c>
    </row>
    <row r="392">
      <c r="O392" s="11">
        <f>IF($A392="","",IF($F392="Perm",$I392*$J392,($K392-$L392)*$M392*$N392)*Settings!$B$3)</f>
        <v/>
      </c>
      <c r="Q392" s="11">
        <f>IF($A392="","",$O392*$P392)</f>
        <v/>
      </c>
      <c r="R392" s="11">
        <f>IF($A392="","",IF($H392="— none —",0,$O392*(1-$P392)))</f>
        <v/>
      </c>
      <c r="W392" s="13">
        <f>IF($B392="","",$B392+$S392)</f>
        <v/>
      </c>
      <c r="X392" s="14">
        <f>IF($A392="","",IF($V392="Yes","FELL OFF",IF(AND($B392&lt;&gt;"",TODAY()&lt;=$W392,$S392&gt;0),"AT RISK","Cleared")))</f>
        <v/>
      </c>
      <c r="Y392" s="11">
        <f>IF($A392="","",IF($V392="Yes",0,$O392))</f>
        <v/>
      </c>
    </row>
    <row r="393">
      <c r="O393" s="11">
        <f>IF($A393="","",IF($F393="Perm",$I393*$J393,($K393-$L393)*$M393*$N393)*Settings!$B$3)</f>
        <v/>
      </c>
      <c r="Q393" s="11">
        <f>IF($A393="","",$O393*$P393)</f>
        <v/>
      </c>
      <c r="R393" s="11">
        <f>IF($A393="","",IF($H393="— none —",0,$O393*(1-$P393)))</f>
        <v/>
      </c>
      <c r="W393" s="13">
        <f>IF($B393="","",$B393+$S393)</f>
        <v/>
      </c>
      <c r="X393" s="14">
        <f>IF($A393="","",IF($V393="Yes","FELL OFF",IF(AND($B393&lt;&gt;"",TODAY()&lt;=$W393,$S393&gt;0),"AT RISK","Cleared")))</f>
        <v/>
      </c>
      <c r="Y393" s="11">
        <f>IF($A393="","",IF($V393="Yes",0,$O393))</f>
        <v/>
      </c>
    </row>
    <row r="394">
      <c r="O394" s="11">
        <f>IF($A394="","",IF($F394="Perm",$I394*$J394,($K394-$L394)*$M394*$N394)*Settings!$B$3)</f>
        <v/>
      </c>
      <c r="Q394" s="11">
        <f>IF($A394="","",$O394*$P394)</f>
        <v/>
      </c>
      <c r="R394" s="11">
        <f>IF($A394="","",IF($H394="— none —",0,$O394*(1-$P394)))</f>
        <v/>
      </c>
      <c r="W394" s="13">
        <f>IF($B394="","",$B394+$S394)</f>
        <v/>
      </c>
      <c r="X394" s="14">
        <f>IF($A394="","",IF($V394="Yes","FELL OFF",IF(AND($B394&lt;&gt;"",TODAY()&lt;=$W394,$S394&gt;0),"AT RISK","Cleared")))</f>
        <v/>
      </c>
      <c r="Y394" s="11">
        <f>IF($A394="","",IF($V394="Yes",0,$O394))</f>
        <v/>
      </c>
    </row>
    <row r="395">
      <c r="O395" s="11">
        <f>IF($A395="","",IF($F395="Perm",$I395*$J395,($K395-$L395)*$M395*$N395)*Settings!$B$3)</f>
        <v/>
      </c>
      <c r="Q395" s="11">
        <f>IF($A395="","",$O395*$P395)</f>
        <v/>
      </c>
      <c r="R395" s="11">
        <f>IF($A395="","",IF($H395="— none —",0,$O395*(1-$P395)))</f>
        <v/>
      </c>
      <c r="W395" s="13">
        <f>IF($B395="","",$B395+$S395)</f>
        <v/>
      </c>
      <c r="X395" s="14">
        <f>IF($A395="","",IF($V395="Yes","FELL OFF",IF(AND($B395&lt;&gt;"",TODAY()&lt;=$W395,$S395&gt;0),"AT RISK","Cleared")))</f>
        <v/>
      </c>
      <c r="Y395" s="11">
        <f>IF($A395="","",IF($V395="Yes",0,$O395))</f>
        <v/>
      </c>
    </row>
    <row r="396">
      <c r="O396" s="11">
        <f>IF($A396="","",IF($F396="Perm",$I396*$J396,($K396-$L396)*$M396*$N396)*Settings!$B$3)</f>
        <v/>
      </c>
      <c r="Q396" s="11">
        <f>IF($A396="","",$O396*$P396)</f>
        <v/>
      </c>
      <c r="R396" s="11">
        <f>IF($A396="","",IF($H396="— none —",0,$O396*(1-$P396)))</f>
        <v/>
      </c>
      <c r="W396" s="13">
        <f>IF($B396="","",$B396+$S396)</f>
        <v/>
      </c>
      <c r="X396" s="14">
        <f>IF($A396="","",IF($V396="Yes","FELL OFF",IF(AND($B396&lt;&gt;"",TODAY()&lt;=$W396,$S396&gt;0),"AT RISK","Cleared")))</f>
        <v/>
      </c>
      <c r="Y396" s="11">
        <f>IF($A396="","",IF($V396="Yes",0,$O396))</f>
        <v/>
      </c>
    </row>
    <row r="397">
      <c r="O397" s="11">
        <f>IF($A397="","",IF($F397="Perm",$I397*$J397,($K397-$L397)*$M397*$N397)*Settings!$B$3)</f>
        <v/>
      </c>
      <c r="Q397" s="11">
        <f>IF($A397="","",$O397*$P397)</f>
        <v/>
      </c>
      <c r="R397" s="11">
        <f>IF($A397="","",IF($H397="— none —",0,$O397*(1-$P397)))</f>
        <v/>
      </c>
      <c r="W397" s="13">
        <f>IF($B397="","",$B397+$S397)</f>
        <v/>
      </c>
      <c r="X397" s="14">
        <f>IF($A397="","",IF($V397="Yes","FELL OFF",IF(AND($B397&lt;&gt;"",TODAY()&lt;=$W397,$S397&gt;0),"AT RISK","Cleared")))</f>
        <v/>
      </c>
      <c r="Y397" s="11">
        <f>IF($A397="","",IF($V397="Yes",0,$O397))</f>
        <v/>
      </c>
    </row>
    <row r="398">
      <c r="O398" s="11">
        <f>IF($A398="","",IF($F398="Perm",$I398*$J398,($K398-$L398)*$M398*$N398)*Settings!$B$3)</f>
        <v/>
      </c>
      <c r="Q398" s="11">
        <f>IF($A398="","",$O398*$P398)</f>
        <v/>
      </c>
      <c r="R398" s="11">
        <f>IF($A398="","",IF($H398="— none —",0,$O398*(1-$P398)))</f>
        <v/>
      </c>
      <c r="W398" s="13">
        <f>IF($B398="","",$B398+$S398)</f>
        <v/>
      </c>
      <c r="X398" s="14">
        <f>IF($A398="","",IF($V398="Yes","FELL OFF",IF(AND($B398&lt;&gt;"",TODAY()&lt;=$W398,$S398&gt;0),"AT RISK","Cleared")))</f>
        <v/>
      </c>
      <c r="Y398" s="11">
        <f>IF($A398="","",IF($V398="Yes",0,$O398))</f>
        <v/>
      </c>
    </row>
    <row r="399">
      <c r="O399" s="11">
        <f>IF($A399="","",IF($F399="Perm",$I399*$J399,($K399-$L399)*$M399*$N399)*Settings!$B$3)</f>
        <v/>
      </c>
      <c r="Q399" s="11">
        <f>IF($A399="","",$O399*$P399)</f>
        <v/>
      </c>
      <c r="R399" s="11">
        <f>IF($A399="","",IF($H399="— none —",0,$O399*(1-$P399)))</f>
        <v/>
      </c>
      <c r="W399" s="13">
        <f>IF($B399="","",$B399+$S399)</f>
        <v/>
      </c>
      <c r="X399" s="14">
        <f>IF($A399="","",IF($V399="Yes","FELL OFF",IF(AND($B399&lt;&gt;"",TODAY()&lt;=$W399,$S399&gt;0),"AT RISK","Cleared")))</f>
        <v/>
      </c>
      <c r="Y399" s="11">
        <f>IF($A399="","",IF($V399="Yes",0,$O399))</f>
        <v/>
      </c>
    </row>
    <row r="400">
      <c r="O400" s="11">
        <f>IF($A400="","",IF($F400="Perm",$I400*$J400,($K400-$L400)*$M400*$N400)*Settings!$B$3)</f>
        <v/>
      </c>
      <c r="Q400" s="11">
        <f>IF($A400="","",$O400*$P400)</f>
        <v/>
      </c>
      <c r="R400" s="11">
        <f>IF($A400="","",IF($H400="— none —",0,$O400*(1-$P400)))</f>
        <v/>
      </c>
      <c r="W400" s="13">
        <f>IF($B400="","",$B400+$S400)</f>
        <v/>
      </c>
      <c r="X400" s="14">
        <f>IF($A400="","",IF($V400="Yes","FELL OFF",IF(AND($B400&lt;&gt;"",TODAY()&lt;=$W400,$S400&gt;0),"AT RISK","Cleared")))</f>
        <v/>
      </c>
      <c r="Y400" s="11">
        <f>IF($A400="","",IF($V400="Yes",0,$O400))</f>
        <v/>
      </c>
    </row>
    <row r="401">
      <c r="O401" s="11">
        <f>IF($A401="","",IF($F401="Perm",$I401*$J401,($K401-$L401)*$M401*$N401)*Settings!$B$3)</f>
        <v/>
      </c>
      <c r="Q401" s="11">
        <f>IF($A401="","",$O401*$P401)</f>
        <v/>
      </c>
      <c r="R401" s="11">
        <f>IF($A401="","",IF($H401="— none —",0,$O401*(1-$P401)))</f>
        <v/>
      </c>
      <c r="W401" s="13">
        <f>IF($B401="","",$B401+$S401)</f>
        <v/>
      </c>
      <c r="X401" s="14">
        <f>IF($A401="","",IF($V401="Yes","FELL OFF",IF(AND($B401&lt;&gt;"",TODAY()&lt;=$W401,$S401&gt;0),"AT RISK","Cleared")))</f>
        <v/>
      </c>
      <c r="Y401" s="11">
        <f>IF($A401="","",IF($V401="Yes",0,$O401))</f>
        <v/>
      </c>
    </row>
    <row r="402">
      <c r="O402" s="11">
        <f>IF($A402="","",IF($F402="Perm",$I402*$J402,($K402-$L402)*$M402*$N402)*Settings!$B$3)</f>
        <v/>
      </c>
      <c r="Q402" s="11">
        <f>IF($A402="","",$O402*$P402)</f>
        <v/>
      </c>
      <c r="R402" s="11">
        <f>IF($A402="","",IF($H402="— none —",0,$O402*(1-$P402)))</f>
        <v/>
      </c>
      <c r="W402" s="13">
        <f>IF($B402="","",$B402+$S402)</f>
        <v/>
      </c>
      <c r="X402" s="14">
        <f>IF($A402="","",IF($V402="Yes","FELL OFF",IF(AND($B402&lt;&gt;"",TODAY()&lt;=$W402,$S402&gt;0),"AT RISK","Cleared")))</f>
        <v/>
      </c>
      <c r="Y402" s="11">
        <f>IF($A402="","",IF($V402="Yes",0,$O402))</f>
        <v/>
      </c>
    </row>
    <row r="403">
      <c r="O403" s="11">
        <f>IF($A403="","",IF($F403="Perm",$I403*$J403,($K403-$L403)*$M403*$N403)*Settings!$B$3)</f>
        <v/>
      </c>
      <c r="Q403" s="11">
        <f>IF($A403="","",$O403*$P403)</f>
        <v/>
      </c>
      <c r="R403" s="11">
        <f>IF($A403="","",IF($H403="— none —",0,$O403*(1-$P403)))</f>
        <v/>
      </c>
      <c r="W403" s="13">
        <f>IF($B403="","",$B403+$S403)</f>
        <v/>
      </c>
      <c r="X403" s="14">
        <f>IF($A403="","",IF($V403="Yes","FELL OFF",IF(AND($B403&lt;&gt;"",TODAY()&lt;=$W403,$S403&gt;0),"AT RISK","Cleared")))</f>
        <v/>
      </c>
      <c r="Y403" s="11">
        <f>IF($A403="","",IF($V403="Yes",0,$O403))</f>
        <v/>
      </c>
    </row>
    <row r="404">
      <c r="O404" s="11">
        <f>IF($A404="","",IF($F404="Perm",$I404*$J404,($K404-$L404)*$M404*$N404)*Settings!$B$3)</f>
        <v/>
      </c>
      <c r="Q404" s="11">
        <f>IF($A404="","",$O404*$P404)</f>
        <v/>
      </c>
      <c r="R404" s="11">
        <f>IF($A404="","",IF($H404="— none —",0,$O404*(1-$P404)))</f>
        <v/>
      </c>
      <c r="W404" s="13">
        <f>IF($B404="","",$B404+$S404)</f>
        <v/>
      </c>
      <c r="X404" s="14">
        <f>IF($A404="","",IF($V404="Yes","FELL OFF",IF(AND($B404&lt;&gt;"",TODAY()&lt;=$W404,$S404&gt;0),"AT RISK","Cleared")))</f>
        <v/>
      </c>
      <c r="Y404" s="11">
        <f>IF($A404="","",IF($V404="Yes",0,$O404))</f>
        <v/>
      </c>
    </row>
    <row r="405">
      <c r="O405" s="11">
        <f>IF($A405="","",IF($F405="Perm",$I405*$J405,($K405-$L405)*$M405*$N405)*Settings!$B$3)</f>
        <v/>
      </c>
      <c r="Q405" s="11">
        <f>IF($A405="","",$O405*$P405)</f>
        <v/>
      </c>
      <c r="R405" s="11">
        <f>IF($A405="","",IF($H405="— none —",0,$O405*(1-$P405)))</f>
        <v/>
      </c>
      <c r="W405" s="13">
        <f>IF($B405="","",$B405+$S405)</f>
        <v/>
      </c>
      <c r="X405" s="14">
        <f>IF($A405="","",IF($V405="Yes","FELL OFF",IF(AND($B405&lt;&gt;"",TODAY()&lt;=$W405,$S405&gt;0),"AT RISK","Cleared")))</f>
        <v/>
      </c>
      <c r="Y405" s="11">
        <f>IF($A405="","",IF($V405="Yes",0,$O405))</f>
        <v/>
      </c>
    </row>
    <row r="406">
      <c r="O406" s="11">
        <f>IF($A406="","",IF($F406="Perm",$I406*$J406,($K406-$L406)*$M406*$N406)*Settings!$B$3)</f>
        <v/>
      </c>
      <c r="Q406" s="11">
        <f>IF($A406="","",$O406*$P406)</f>
        <v/>
      </c>
      <c r="R406" s="11">
        <f>IF($A406="","",IF($H406="— none —",0,$O406*(1-$P406)))</f>
        <v/>
      </c>
      <c r="W406" s="13">
        <f>IF($B406="","",$B406+$S406)</f>
        <v/>
      </c>
      <c r="X406" s="14">
        <f>IF($A406="","",IF($V406="Yes","FELL OFF",IF(AND($B406&lt;&gt;"",TODAY()&lt;=$W406,$S406&gt;0),"AT RISK","Cleared")))</f>
        <v/>
      </c>
      <c r="Y406" s="11">
        <f>IF($A406="","",IF($V406="Yes",0,$O406))</f>
        <v/>
      </c>
    </row>
    <row r="407">
      <c r="O407" s="11">
        <f>IF($A407="","",IF($F407="Perm",$I407*$J407,($K407-$L407)*$M407*$N407)*Settings!$B$3)</f>
        <v/>
      </c>
      <c r="Q407" s="11">
        <f>IF($A407="","",$O407*$P407)</f>
        <v/>
      </c>
      <c r="R407" s="11">
        <f>IF($A407="","",IF($H407="— none —",0,$O407*(1-$P407)))</f>
        <v/>
      </c>
      <c r="W407" s="13">
        <f>IF($B407="","",$B407+$S407)</f>
        <v/>
      </c>
      <c r="X407" s="14">
        <f>IF($A407="","",IF($V407="Yes","FELL OFF",IF(AND($B407&lt;&gt;"",TODAY()&lt;=$W407,$S407&gt;0),"AT RISK","Cleared")))</f>
        <v/>
      </c>
      <c r="Y407" s="11">
        <f>IF($A407="","",IF($V407="Yes",0,$O407))</f>
        <v/>
      </c>
    </row>
    <row r="408">
      <c r="O408" s="11">
        <f>IF($A408="","",IF($F408="Perm",$I408*$J408,($K408-$L408)*$M408*$N408)*Settings!$B$3)</f>
        <v/>
      </c>
      <c r="Q408" s="11">
        <f>IF($A408="","",$O408*$P408)</f>
        <v/>
      </c>
      <c r="R408" s="11">
        <f>IF($A408="","",IF($H408="— none —",0,$O408*(1-$P408)))</f>
        <v/>
      </c>
      <c r="W408" s="13">
        <f>IF($B408="","",$B408+$S408)</f>
        <v/>
      </c>
      <c r="X408" s="14">
        <f>IF($A408="","",IF($V408="Yes","FELL OFF",IF(AND($B408&lt;&gt;"",TODAY()&lt;=$W408,$S408&gt;0),"AT RISK","Cleared")))</f>
        <v/>
      </c>
      <c r="Y408" s="11">
        <f>IF($A408="","",IF($V408="Yes",0,$O408))</f>
        <v/>
      </c>
    </row>
    <row r="409">
      <c r="O409" s="11">
        <f>IF($A409="","",IF($F409="Perm",$I409*$J409,($K409-$L409)*$M409*$N409)*Settings!$B$3)</f>
        <v/>
      </c>
      <c r="Q409" s="11">
        <f>IF($A409="","",$O409*$P409)</f>
        <v/>
      </c>
      <c r="R409" s="11">
        <f>IF($A409="","",IF($H409="— none —",0,$O409*(1-$P409)))</f>
        <v/>
      </c>
      <c r="W409" s="13">
        <f>IF($B409="","",$B409+$S409)</f>
        <v/>
      </c>
      <c r="X409" s="14">
        <f>IF($A409="","",IF($V409="Yes","FELL OFF",IF(AND($B409&lt;&gt;"",TODAY()&lt;=$W409,$S409&gt;0),"AT RISK","Cleared")))</f>
        <v/>
      </c>
      <c r="Y409" s="11">
        <f>IF($A409="","",IF($V409="Yes",0,$O409))</f>
        <v/>
      </c>
    </row>
    <row r="410">
      <c r="O410" s="11">
        <f>IF($A410="","",IF($F410="Perm",$I410*$J410,($K410-$L410)*$M410*$N410)*Settings!$B$3)</f>
        <v/>
      </c>
      <c r="Q410" s="11">
        <f>IF($A410="","",$O410*$P410)</f>
        <v/>
      </c>
      <c r="R410" s="11">
        <f>IF($A410="","",IF($H410="— none —",0,$O410*(1-$P410)))</f>
        <v/>
      </c>
      <c r="W410" s="13">
        <f>IF($B410="","",$B410+$S410)</f>
        <v/>
      </c>
      <c r="X410" s="14">
        <f>IF($A410="","",IF($V410="Yes","FELL OFF",IF(AND($B410&lt;&gt;"",TODAY()&lt;=$W410,$S410&gt;0),"AT RISK","Cleared")))</f>
        <v/>
      </c>
      <c r="Y410" s="11">
        <f>IF($A410="","",IF($V410="Yes",0,$O410))</f>
        <v/>
      </c>
    </row>
    <row r="411">
      <c r="O411" s="11">
        <f>IF($A411="","",IF($F411="Perm",$I411*$J411,($K411-$L411)*$M411*$N411)*Settings!$B$3)</f>
        <v/>
      </c>
      <c r="Q411" s="11">
        <f>IF($A411="","",$O411*$P411)</f>
        <v/>
      </c>
      <c r="R411" s="11">
        <f>IF($A411="","",IF($H411="— none —",0,$O411*(1-$P411)))</f>
        <v/>
      </c>
      <c r="W411" s="13">
        <f>IF($B411="","",$B411+$S411)</f>
        <v/>
      </c>
      <c r="X411" s="14">
        <f>IF($A411="","",IF($V411="Yes","FELL OFF",IF(AND($B411&lt;&gt;"",TODAY()&lt;=$W411,$S411&gt;0),"AT RISK","Cleared")))</f>
        <v/>
      </c>
      <c r="Y411" s="11">
        <f>IF($A411="","",IF($V411="Yes",0,$O411))</f>
        <v/>
      </c>
    </row>
    <row r="412">
      <c r="O412" s="11">
        <f>IF($A412="","",IF($F412="Perm",$I412*$J412,($K412-$L412)*$M412*$N412)*Settings!$B$3)</f>
        <v/>
      </c>
      <c r="Q412" s="11">
        <f>IF($A412="","",$O412*$P412)</f>
        <v/>
      </c>
      <c r="R412" s="11">
        <f>IF($A412="","",IF($H412="— none —",0,$O412*(1-$P412)))</f>
        <v/>
      </c>
      <c r="W412" s="13">
        <f>IF($B412="","",$B412+$S412)</f>
        <v/>
      </c>
      <c r="X412" s="14">
        <f>IF($A412="","",IF($V412="Yes","FELL OFF",IF(AND($B412&lt;&gt;"",TODAY()&lt;=$W412,$S412&gt;0),"AT RISK","Cleared")))</f>
        <v/>
      </c>
      <c r="Y412" s="11">
        <f>IF($A412="","",IF($V412="Yes",0,$O412))</f>
        <v/>
      </c>
    </row>
    <row r="413">
      <c r="O413" s="11">
        <f>IF($A413="","",IF($F413="Perm",$I413*$J413,($K413-$L413)*$M413*$N413)*Settings!$B$3)</f>
        <v/>
      </c>
      <c r="Q413" s="11">
        <f>IF($A413="","",$O413*$P413)</f>
        <v/>
      </c>
      <c r="R413" s="11">
        <f>IF($A413="","",IF($H413="— none —",0,$O413*(1-$P413)))</f>
        <v/>
      </c>
      <c r="W413" s="13">
        <f>IF($B413="","",$B413+$S413)</f>
        <v/>
      </c>
      <c r="X413" s="14">
        <f>IF($A413="","",IF($V413="Yes","FELL OFF",IF(AND($B413&lt;&gt;"",TODAY()&lt;=$W413,$S413&gt;0),"AT RISK","Cleared")))</f>
        <v/>
      </c>
      <c r="Y413" s="11">
        <f>IF($A413="","",IF($V413="Yes",0,$O413))</f>
        <v/>
      </c>
    </row>
    <row r="414">
      <c r="O414" s="11">
        <f>IF($A414="","",IF($F414="Perm",$I414*$J414,($K414-$L414)*$M414*$N414)*Settings!$B$3)</f>
        <v/>
      </c>
      <c r="Q414" s="11">
        <f>IF($A414="","",$O414*$P414)</f>
        <v/>
      </c>
      <c r="R414" s="11">
        <f>IF($A414="","",IF($H414="— none —",0,$O414*(1-$P414)))</f>
        <v/>
      </c>
      <c r="W414" s="13">
        <f>IF($B414="","",$B414+$S414)</f>
        <v/>
      </c>
      <c r="X414" s="14">
        <f>IF($A414="","",IF($V414="Yes","FELL OFF",IF(AND($B414&lt;&gt;"",TODAY()&lt;=$W414,$S414&gt;0),"AT RISK","Cleared")))</f>
        <v/>
      </c>
      <c r="Y414" s="11">
        <f>IF($A414="","",IF($V414="Yes",0,$O414))</f>
        <v/>
      </c>
    </row>
    <row r="415">
      <c r="O415" s="11">
        <f>IF($A415="","",IF($F415="Perm",$I415*$J415,($K415-$L415)*$M415*$N415)*Settings!$B$3)</f>
        <v/>
      </c>
      <c r="Q415" s="11">
        <f>IF($A415="","",$O415*$P415)</f>
        <v/>
      </c>
      <c r="R415" s="11">
        <f>IF($A415="","",IF($H415="— none —",0,$O415*(1-$P415)))</f>
        <v/>
      </c>
      <c r="W415" s="13">
        <f>IF($B415="","",$B415+$S415)</f>
        <v/>
      </c>
      <c r="X415" s="14">
        <f>IF($A415="","",IF($V415="Yes","FELL OFF",IF(AND($B415&lt;&gt;"",TODAY()&lt;=$W415,$S415&gt;0),"AT RISK","Cleared")))</f>
        <v/>
      </c>
      <c r="Y415" s="11">
        <f>IF($A415="","",IF($V415="Yes",0,$O415))</f>
        <v/>
      </c>
    </row>
    <row r="416">
      <c r="O416" s="11">
        <f>IF($A416="","",IF($F416="Perm",$I416*$J416,($K416-$L416)*$M416*$N416)*Settings!$B$3)</f>
        <v/>
      </c>
      <c r="Q416" s="11">
        <f>IF($A416="","",$O416*$P416)</f>
        <v/>
      </c>
      <c r="R416" s="11">
        <f>IF($A416="","",IF($H416="— none —",0,$O416*(1-$P416)))</f>
        <v/>
      </c>
      <c r="W416" s="13">
        <f>IF($B416="","",$B416+$S416)</f>
        <v/>
      </c>
      <c r="X416" s="14">
        <f>IF($A416="","",IF($V416="Yes","FELL OFF",IF(AND($B416&lt;&gt;"",TODAY()&lt;=$W416,$S416&gt;0),"AT RISK","Cleared")))</f>
        <v/>
      </c>
      <c r="Y416" s="11">
        <f>IF($A416="","",IF($V416="Yes",0,$O416))</f>
        <v/>
      </c>
    </row>
    <row r="417">
      <c r="O417" s="11">
        <f>IF($A417="","",IF($F417="Perm",$I417*$J417,($K417-$L417)*$M417*$N417)*Settings!$B$3)</f>
        <v/>
      </c>
      <c r="Q417" s="11">
        <f>IF($A417="","",$O417*$P417)</f>
        <v/>
      </c>
      <c r="R417" s="11">
        <f>IF($A417="","",IF($H417="— none —",0,$O417*(1-$P417)))</f>
        <v/>
      </c>
      <c r="W417" s="13">
        <f>IF($B417="","",$B417+$S417)</f>
        <v/>
      </c>
      <c r="X417" s="14">
        <f>IF($A417="","",IF($V417="Yes","FELL OFF",IF(AND($B417&lt;&gt;"",TODAY()&lt;=$W417,$S417&gt;0),"AT RISK","Cleared")))</f>
        <v/>
      </c>
      <c r="Y417" s="11">
        <f>IF($A417="","",IF($V417="Yes",0,$O417))</f>
        <v/>
      </c>
    </row>
    <row r="418">
      <c r="O418" s="11">
        <f>IF($A418="","",IF($F418="Perm",$I418*$J418,($K418-$L418)*$M418*$N418)*Settings!$B$3)</f>
        <v/>
      </c>
      <c r="Q418" s="11">
        <f>IF($A418="","",$O418*$P418)</f>
        <v/>
      </c>
      <c r="R418" s="11">
        <f>IF($A418="","",IF($H418="— none —",0,$O418*(1-$P418)))</f>
        <v/>
      </c>
      <c r="W418" s="13">
        <f>IF($B418="","",$B418+$S418)</f>
        <v/>
      </c>
      <c r="X418" s="14">
        <f>IF($A418="","",IF($V418="Yes","FELL OFF",IF(AND($B418&lt;&gt;"",TODAY()&lt;=$W418,$S418&gt;0),"AT RISK","Cleared")))</f>
        <v/>
      </c>
      <c r="Y418" s="11">
        <f>IF($A418="","",IF($V418="Yes",0,$O418))</f>
        <v/>
      </c>
    </row>
    <row r="419">
      <c r="O419" s="11">
        <f>IF($A419="","",IF($F419="Perm",$I419*$J419,($K419-$L419)*$M419*$N419)*Settings!$B$3)</f>
        <v/>
      </c>
      <c r="Q419" s="11">
        <f>IF($A419="","",$O419*$P419)</f>
        <v/>
      </c>
      <c r="R419" s="11">
        <f>IF($A419="","",IF($H419="— none —",0,$O419*(1-$P419)))</f>
        <v/>
      </c>
      <c r="W419" s="13">
        <f>IF($B419="","",$B419+$S419)</f>
        <v/>
      </c>
      <c r="X419" s="14">
        <f>IF($A419="","",IF($V419="Yes","FELL OFF",IF(AND($B419&lt;&gt;"",TODAY()&lt;=$W419,$S419&gt;0),"AT RISK","Cleared")))</f>
        <v/>
      </c>
      <c r="Y419" s="11">
        <f>IF($A419="","",IF($V419="Yes",0,$O419))</f>
        <v/>
      </c>
    </row>
    <row r="420">
      <c r="O420" s="11">
        <f>IF($A420="","",IF($F420="Perm",$I420*$J420,($K420-$L420)*$M420*$N420)*Settings!$B$3)</f>
        <v/>
      </c>
      <c r="Q420" s="11">
        <f>IF($A420="","",$O420*$P420)</f>
        <v/>
      </c>
      <c r="R420" s="11">
        <f>IF($A420="","",IF($H420="— none —",0,$O420*(1-$P420)))</f>
        <v/>
      </c>
      <c r="W420" s="13">
        <f>IF($B420="","",$B420+$S420)</f>
        <v/>
      </c>
      <c r="X420" s="14">
        <f>IF($A420="","",IF($V420="Yes","FELL OFF",IF(AND($B420&lt;&gt;"",TODAY()&lt;=$W420,$S420&gt;0),"AT RISK","Cleared")))</f>
        <v/>
      </c>
      <c r="Y420" s="11">
        <f>IF($A420="","",IF($V420="Yes",0,$O420))</f>
        <v/>
      </c>
    </row>
    <row r="421">
      <c r="O421" s="11">
        <f>IF($A421="","",IF($F421="Perm",$I421*$J421,($K421-$L421)*$M421*$N421)*Settings!$B$3)</f>
        <v/>
      </c>
      <c r="Q421" s="11">
        <f>IF($A421="","",$O421*$P421)</f>
        <v/>
      </c>
      <c r="R421" s="11">
        <f>IF($A421="","",IF($H421="— none —",0,$O421*(1-$P421)))</f>
        <v/>
      </c>
      <c r="W421" s="13">
        <f>IF($B421="","",$B421+$S421)</f>
        <v/>
      </c>
      <c r="X421" s="14">
        <f>IF($A421="","",IF($V421="Yes","FELL OFF",IF(AND($B421&lt;&gt;"",TODAY()&lt;=$W421,$S421&gt;0),"AT RISK","Cleared")))</f>
        <v/>
      </c>
      <c r="Y421" s="11">
        <f>IF($A421="","",IF($V421="Yes",0,$O421))</f>
        <v/>
      </c>
    </row>
    <row r="422">
      <c r="O422" s="11">
        <f>IF($A422="","",IF($F422="Perm",$I422*$J422,($K422-$L422)*$M422*$N422)*Settings!$B$3)</f>
        <v/>
      </c>
      <c r="Q422" s="11">
        <f>IF($A422="","",$O422*$P422)</f>
        <v/>
      </c>
      <c r="R422" s="11">
        <f>IF($A422="","",IF($H422="— none —",0,$O422*(1-$P422)))</f>
        <v/>
      </c>
      <c r="W422" s="13">
        <f>IF($B422="","",$B422+$S422)</f>
        <v/>
      </c>
      <c r="X422" s="14">
        <f>IF($A422="","",IF($V422="Yes","FELL OFF",IF(AND($B422&lt;&gt;"",TODAY()&lt;=$W422,$S422&gt;0),"AT RISK","Cleared")))</f>
        <v/>
      </c>
      <c r="Y422" s="11">
        <f>IF($A422="","",IF($V422="Yes",0,$O422))</f>
        <v/>
      </c>
    </row>
    <row r="423">
      <c r="O423" s="11">
        <f>IF($A423="","",IF($F423="Perm",$I423*$J423,($K423-$L423)*$M423*$N423)*Settings!$B$3)</f>
        <v/>
      </c>
      <c r="Q423" s="11">
        <f>IF($A423="","",$O423*$P423)</f>
        <v/>
      </c>
      <c r="R423" s="11">
        <f>IF($A423="","",IF($H423="— none —",0,$O423*(1-$P423)))</f>
        <v/>
      </c>
      <c r="W423" s="13">
        <f>IF($B423="","",$B423+$S423)</f>
        <v/>
      </c>
      <c r="X423" s="14">
        <f>IF($A423="","",IF($V423="Yes","FELL OFF",IF(AND($B423&lt;&gt;"",TODAY()&lt;=$W423,$S423&gt;0),"AT RISK","Cleared")))</f>
        <v/>
      </c>
      <c r="Y423" s="11">
        <f>IF($A423="","",IF($V423="Yes",0,$O423))</f>
        <v/>
      </c>
    </row>
    <row r="424">
      <c r="O424" s="11">
        <f>IF($A424="","",IF($F424="Perm",$I424*$J424,($K424-$L424)*$M424*$N424)*Settings!$B$3)</f>
        <v/>
      </c>
      <c r="Q424" s="11">
        <f>IF($A424="","",$O424*$P424)</f>
        <v/>
      </c>
      <c r="R424" s="11">
        <f>IF($A424="","",IF($H424="— none —",0,$O424*(1-$P424)))</f>
        <v/>
      </c>
      <c r="W424" s="13">
        <f>IF($B424="","",$B424+$S424)</f>
        <v/>
      </c>
      <c r="X424" s="14">
        <f>IF($A424="","",IF($V424="Yes","FELL OFF",IF(AND($B424&lt;&gt;"",TODAY()&lt;=$W424,$S424&gt;0),"AT RISK","Cleared")))</f>
        <v/>
      </c>
      <c r="Y424" s="11">
        <f>IF($A424="","",IF($V424="Yes",0,$O424))</f>
        <v/>
      </c>
    </row>
    <row r="425">
      <c r="O425" s="11">
        <f>IF($A425="","",IF($F425="Perm",$I425*$J425,($K425-$L425)*$M425*$N425)*Settings!$B$3)</f>
        <v/>
      </c>
      <c r="Q425" s="11">
        <f>IF($A425="","",$O425*$P425)</f>
        <v/>
      </c>
      <c r="R425" s="11">
        <f>IF($A425="","",IF($H425="— none —",0,$O425*(1-$P425)))</f>
        <v/>
      </c>
      <c r="W425" s="13">
        <f>IF($B425="","",$B425+$S425)</f>
        <v/>
      </c>
      <c r="X425" s="14">
        <f>IF($A425="","",IF($V425="Yes","FELL OFF",IF(AND($B425&lt;&gt;"",TODAY()&lt;=$W425,$S425&gt;0),"AT RISK","Cleared")))</f>
        <v/>
      </c>
      <c r="Y425" s="11">
        <f>IF($A425="","",IF($V425="Yes",0,$O425))</f>
        <v/>
      </c>
    </row>
    <row r="426">
      <c r="O426" s="11">
        <f>IF($A426="","",IF($F426="Perm",$I426*$J426,($K426-$L426)*$M426*$N426)*Settings!$B$3)</f>
        <v/>
      </c>
      <c r="Q426" s="11">
        <f>IF($A426="","",$O426*$P426)</f>
        <v/>
      </c>
      <c r="R426" s="11">
        <f>IF($A426="","",IF($H426="— none —",0,$O426*(1-$P426)))</f>
        <v/>
      </c>
      <c r="W426" s="13">
        <f>IF($B426="","",$B426+$S426)</f>
        <v/>
      </c>
      <c r="X426" s="14">
        <f>IF($A426="","",IF($V426="Yes","FELL OFF",IF(AND($B426&lt;&gt;"",TODAY()&lt;=$W426,$S426&gt;0),"AT RISK","Cleared")))</f>
        <v/>
      </c>
      <c r="Y426" s="11">
        <f>IF($A426="","",IF($V426="Yes",0,$O426))</f>
        <v/>
      </c>
    </row>
    <row r="427">
      <c r="O427" s="11">
        <f>IF($A427="","",IF($F427="Perm",$I427*$J427,($K427-$L427)*$M427*$N427)*Settings!$B$3)</f>
        <v/>
      </c>
      <c r="Q427" s="11">
        <f>IF($A427="","",$O427*$P427)</f>
        <v/>
      </c>
      <c r="R427" s="11">
        <f>IF($A427="","",IF($H427="— none —",0,$O427*(1-$P427)))</f>
        <v/>
      </c>
      <c r="W427" s="13">
        <f>IF($B427="","",$B427+$S427)</f>
        <v/>
      </c>
      <c r="X427" s="14">
        <f>IF($A427="","",IF($V427="Yes","FELL OFF",IF(AND($B427&lt;&gt;"",TODAY()&lt;=$W427,$S427&gt;0),"AT RISK","Cleared")))</f>
        <v/>
      </c>
      <c r="Y427" s="11">
        <f>IF($A427="","",IF($V427="Yes",0,$O427))</f>
        <v/>
      </c>
    </row>
    <row r="428">
      <c r="O428" s="11">
        <f>IF($A428="","",IF($F428="Perm",$I428*$J428,($K428-$L428)*$M428*$N428)*Settings!$B$3)</f>
        <v/>
      </c>
      <c r="Q428" s="11">
        <f>IF($A428="","",$O428*$P428)</f>
        <v/>
      </c>
      <c r="R428" s="11">
        <f>IF($A428="","",IF($H428="— none —",0,$O428*(1-$P428)))</f>
        <v/>
      </c>
      <c r="W428" s="13">
        <f>IF($B428="","",$B428+$S428)</f>
        <v/>
      </c>
      <c r="X428" s="14">
        <f>IF($A428="","",IF($V428="Yes","FELL OFF",IF(AND($B428&lt;&gt;"",TODAY()&lt;=$W428,$S428&gt;0),"AT RISK","Cleared")))</f>
        <v/>
      </c>
      <c r="Y428" s="11">
        <f>IF($A428="","",IF($V428="Yes",0,$O428))</f>
        <v/>
      </c>
    </row>
    <row r="429">
      <c r="O429" s="11">
        <f>IF($A429="","",IF($F429="Perm",$I429*$J429,($K429-$L429)*$M429*$N429)*Settings!$B$3)</f>
        <v/>
      </c>
      <c r="Q429" s="11">
        <f>IF($A429="","",$O429*$P429)</f>
        <v/>
      </c>
      <c r="R429" s="11">
        <f>IF($A429="","",IF($H429="— none —",0,$O429*(1-$P429)))</f>
        <v/>
      </c>
      <c r="W429" s="13">
        <f>IF($B429="","",$B429+$S429)</f>
        <v/>
      </c>
      <c r="X429" s="14">
        <f>IF($A429="","",IF($V429="Yes","FELL OFF",IF(AND($B429&lt;&gt;"",TODAY()&lt;=$W429,$S429&gt;0),"AT RISK","Cleared")))</f>
        <v/>
      </c>
      <c r="Y429" s="11">
        <f>IF($A429="","",IF($V429="Yes",0,$O429))</f>
        <v/>
      </c>
    </row>
    <row r="430">
      <c r="O430" s="11">
        <f>IF($A430="","",IF($F430="Perm",$I430*$J430,($K430-$L430)*$M430*$N430)*Settings!$B$3)</f>
        <v/>
      </c>
      <c r="Q430" s="11">
        <f>IF($A430="","",$O430*$P430)</f>
        <v/>
      </c>
      <c r="R430" s="11">
        <f>IF($A430="","",IF($H430="— none —",0,$O430*(1-$P430)))</f>
        <v/>
      </c>
      <c r="W430" s="13">
        <f>IF($B430="","",$B430+$S430)</f>
        <v/>
      </c>
      <c r="X430" s="14">
        <f>IF($A430="","",IF($V430="Yes","FELL OFF",IF(AND($B430&lt;&gt;"",TODAY()&lt;=$W430,$S430&gt;0),"AT RISK","Cleared")))</f>
        <v/>
      </c>
      <c r="Y430" s="11">
        <f>IF($A430="","",IF($V430="Yes",0,$O430))</f>
        <v/>
      </c>
    </row>
    <row r="431">
      <c r="O431" s="11">
        <f>IF($A431="","",IF($F431="Perm",$I431*$J431,($K431-$L431)*$M431*$N431)*Settings!$B$3)</f>
        <v/>
      </c>
      <c r="Q431" s="11">
        <f>IF($A431="","",$O431*$P431)</f>
        <v/>
      </c>
      <c r="R431" s="11">
        <f>IF($A431="","",IF($H431="— none —",0,$O431*(1-$P431)))</f>
        <v/>
      </c>
      <c r="W431" s="13">
        <f>IF($B431="","",$B431+$S431)</f>
        <v/>
      </c>
      <c r="X431" s="14">
        <f>IF($A431="","",IF($V431="Yes","FELL OFF",IF(AND($B431&lt;&gt;"",TODAY()&lt;=$W431,$S431&gt;0),"AT RISK","Cleared")))</f>
        <v/>
      </c>
      <c r="Y431" s="11">
        <f>IF($A431="","",IF($V431="Yes",0,$O431))</f>
        <v/>
      </c>
    </row>
    <row r="432">
      <c r="O432" s="11">
        <f>IF($A432="","",IF($F432="Perm",$I432*$J432,($K432-$L432)*$M432*$N432)*Settings!$B$3)</f>
        <v/>
      </c>
      <c r="Q432" s="11">
        <f>IF($A432="","",$O432*$P432)</f>
        <v/>
      </c>
      <c r="R432" s="11">
        <f>IF($A432="","",IF($H432="— none —",0,$O432*(1-$P432)))</f>
        <v/>
      </c>
      <c r="W432" s="13">
        <f>IF($B432="","",$B432+$S432)</f>
        <v/>
      </c>
      <c r="X432" s="14">
        <f>IF($A432="","",IF($V432="Yes","FELL OFF",IF(AND($B432&lt;&gt;"",TODAY()&lt;=$W432,$S432&gt;0),"AT RISK","Cleared")))</f>
        <v/>
      </c>
      <c r="Y432" s="11">
        <f>IF($A432="","",IF($V432="Yes",0,$O432))</f>
        <v/>
      </c>
    </row>
    <row r="433">
      <c r="O433" s="11">
        <f>IF($A433="","",IF($F433="Perm",$I433*$J433,($K433-$L433)*$M433*$N433)*Settings!$B$3)</f>
        <v/>
      </c>
      <c r="Q433" s="11">
        <f>IF($A433="","",$O433*$P433)</f>
        <v/>
      </c>
      <c r="R433" s="11">
        <f>IF($A433="","",IF($H433="— none —",0,$O433*(1-$P433)))</f>
        <v/>
      </c>
      <c r="W433" s="13">
        <f>IF($B433="","",$B433+$S433)</f>
        <v/>
      </c>
      <c r="X433" s="14">
        <f>IF($A433="","",IF($V433="Yes","FELL OFF",IF(AND($B433&lt;&gt;"",TODAY()&lt;=$W433,$S433&gt;0),"AT RISK","Cleared")))</f>
        <v/>
      </c>
      <c r="Y433" s="11">
        <f>IF($A433="","",IF($V433="Yes",0,$O433))</f>
        <v/>
      </c>
    </row>
    <row r="434">
      <c r="O434" s="11">
        <f>IF($A434="","",IF($F434="Perm",$I434*$J434,($K434-$L434)*$M434*$N434)*Settings!$B$3)</f>
        <v/>
      </c>
      <c r="Q434" s="11">
        <f>IF($A434="","",$O434*$P434)</f>
        <v/>
      </c>
      <c r="R434" s="11">
        <f>IF($A434="","",IF($H434="— none —",0,$O434*(1-$P434)))</f>
        <v/>
      </c>
      <c r="W434" s="13">
        <f>IF($B434="","",$B434+$S434)</f>
        <v/>
      </c>
      <c r="X434" s="14">
        <f>IF($A434="","",IF($V434="Yes","FELL OFF",IF(AND($B434&lt;&gt;"",TODAY()&lt;=$W434,$S434&gt;0),"AT RISK","Cleared")))</f>
        <v/>
      </c>
      <c r="Y434" s="11">
        <f>IF($A434="","",IF($V434="Yes",0,$O434))</f>
        <v/>
      </c>
    </row>
    <row r="435">
      <c r="O435" s="11">
        <f>IF($A435="","",IF($F435="Perm",$I435*$J435,($K435-$L435)*$M435*$N435)*Settings!$B$3)</f>
        <v/>
      </c>
      <c r="Q435" s="11">
        <f>IF($A435="","",$O435*$P435)</f>
        <v/>
      </c>
      <c r="R435" s="11">
        <f>IF($A435="","",IF($H435="— none —",0,$O435*(1-$P435)))</f>
        <v/>
      </c>
      <c r="W435" s="13">
        <f>IF($B435="","",$B435+$S435)</f>
        <v/>
      </c>
      <c r="X435" s="14">
        <f>IF($A435="","",IF($V435="Yes","FELL OFF",IF(AND($B435&lt;&gt;"",TODAY()&lt;=$W435,$S435&gt;0),"AT RISK","Cleared")))</f>
        <v/>
      </c>
      <c r="Y435" s="11">
        <f>IF($A435="","",IF($V435="Yes",0,$O435))</f>
        <v/>
      </c>
    </row>
    <row r="436">
      <c r="O436" s="11">
        <f>IF($A436="","",IF($F436="Perm",$I436*$J436,($K436-$L436)*$M436*$N436)*Settings!$B$3)</f>
        <v/>
      </c>
      <c r="Q436" s="11">
        <f>IF($A436="","",$O436*$P436)</f>
        <v/>
      </c>
      <c r="R436" s="11">
        <f>IF($A436="","",IF($H436="— none —",0,$O436*(1-$P436)))</f>
        <v/>
      </c>
      <c r="W436" s="13">
        <f>IF($B436="","",$B436+$S436)</f>
        <v/>
      </c>
      <c r="X436" s="14">
        <f>IF($A436="","",IF($V436="Yes","FELL OFF",IF(AND($B436&lt;&gt;"",TODAY()&lt;=$W436,$S436&gt;0),"AT RISK","Cleared")))</f>
        <v/>
      </c>
      <c r="Y436" s="11">
        <f>IF($A436="","",IF($V436="Yes",0,$O436))</f>
        <v/>
      </c>
    </row>
    <row r="437">
      <c r="O437" s="11">
        <f>IF($A437="","",IF($F437="Perm",$I437*$J437,($K437-$L437)*$M437*$N437)*Settings!$B$3)</f>
        <v/>
      </c>
      <c r="Q437" s="11">
        <f>IF($A437="","",$O437*$P437)</f>
        <v/>
      </c>
      <c r="R437" s="11">
        <f>IF($A437="","",IF($H437="— none —",0,$O437*(1-$P437)))</f>
        <v/>
      </c>
      <c r="W437" s="13">
        <f>IF($B437="","",$B437+$S437)</f>
        <v/>
      </c>
      <c r="X437" s="14">
        <f>IF($A437="","",IF($V437="Yes","FELL OFF",IF(AND($B437&lt;&gt;"",TODAY()&lt;=$W437,$S437&gt;0),"AT RISK","Cleared")))</f>
        <v/>
      </c>
      <c r="Y437" s="11">
        <f>IF($A437="","",IF($V437="Yes",0,$O437))</f>
        <v/>
      </c>
    </row>
    <row r="438">
      <c r="O438" s="11">
        <f>IF($A438="","",IF($F438="Perm",$I438*$J438,($K438-$L438)*$M438*$N438)*Settings!$B$3)</f>
        <v/>
      </c>
      <c r="Q438" s="11">
        <f>IF($A438="","",$O438*$P438)</f>
        <v/>
      </c>
      <c r="R438" s="11">
        <f>IF($A438="","",IF($H438="— none —",0,$O438*(1-$P438)))</f>
        <v/>
      </c>
      <c r="W438" s="13">
        <f>IF($B438="","",$B438+$S438)</f>
        <v/>
      </c>
      <c r="X438" s="14">
        <f>IF($A438="","",IF($V438="Yes","FELL OFF",IF(AND($B438&lt;&gt;"",TODAY()&lt;=$W438,$S438&gt;0),"AT RISK","Cleared")))</f>
        <v/>
      </c>
      <c r="Y438" s="11">
        <f>IF($A438="","",IF($V438="Yes",0,$O438))</f>
        <v/>
      </c>
    </row>
    <row r="439">
      <c r="O439" s="11">
        <f>IF($A439="","",IF($F439="Perm",$I439*$J439,($K439-$L439)*$M439*$N439)*Settings!$B$3)</f>
        <v/>
      </c>
      <c r="Q439" s="11">
        <f>IF($A439="","",$O439*$P439)</f>
        <v/>
      </c>
      <c r="R439" s="11">
        <f>IF($A439="","",IF($H439="— none —",0,$O439*(1-$P439)))</f>
        <v/>
      </c>
      <c r="W439" s="13">
        <f>IF($B439="","",$B439+$S439)</f>
        <v/>
      </c>
      <c r="X439" s="14">
        <f>IF($A439="","",IF($V439="Yes","FELL OFF",IF(AND($B439&lt;&gt;"",TODAY()&lt;=$W439,$S439&gt;0),"AT RISK","Cleared")))</f>
        <v/>
      </c>
      <c r="Y439" s="11">
        <f>IF($A439="","",IF($V439="Yes",0,$O439))</f>
        <v/>
      </c>
    </row>
    <row r="440">
      <c r="O440" s="11">
        <f>IF($A440="","",IF($F440="Perm",$I440*$J440,($K440-$L440)*$M440*$N440)*Settings!$B$3)</f>
        <v/>
      </c>
      <c r="Q440" s="11">
        <f>IF($A440="","",$O440*$P440)</f>
        <v/>
      </c>
      <c r="R440" s="11">
        <f>IF($A440="","",IF($H440="— none —",0,$O440*(1-$P440)))</f>
        <v/>
      </c>
      <c r="W440" s="13">
        <f>IF($B440="","",$B440+$S440)</f>
        <v/>
      </c>
      <c r="X440" s="14">
        <f>IF($A440="","",IF($V440="Yes","FELL OFF",IF(AND($B440&lt;&gt;"",TODAY()&lt;=$W440,$S440&gt;0),"AT RISK","Cleared")))</f>
        <v/>
      </c>
      <c r="Y440" s="11">
        <f>IF($A440="","",IF($V440="Yes",0,$O440))</f>
        <v/>
      </c>
    </row>
    <row r="441">
      <c r="O441" s="11">
        <f>IF($A441="","",IF($F441="Perm",$I441*$J441,($K441-$L441)*$M441*$N441)*Settings!$B$3)</f>
        <v/>
      </c>
      <c r="Q441" s="11">
        <f>IF($A441="","",$O441*$P441)</f>
        <v/>
      </c>
      <c r="R441" s="11">
        <f>IF($A441="","",IF($H441="— none —",0,$O441*(1-$P441)))</f>
        <v/>
      </c>
      <c r="W441" s="13">
        <f>IF($B441="","",$B441+$S441)</f>
        <v/>
      </c>
      <c r="X441" s="14">
        <f>IF($A441="","",IF($V441="Yes","FELL OFF",IF(AND($B441&lt;&gt;"",TODAY()&lt;=$W441,$S441&gt;0),"AT RISK","Cleared")))</f>
        <v/>
      </c>
      <c r="Y441" s="11">
        <f>IF($A441="","",IF($V441="Yes",0,$O441))</f>
        <v/>
      </c>
    </row>
    <row r="442">
      <c r="O442" s="11">
        <f>IF($A442="","",IF($F442="Perm",$I442*$J442,($K442-$L442)*$M442*$N442)*Settings!$B$3)</f>
        <v/>
      </c>
      <c r="Q442" s="11">
        <f>IF($A442="","",$O442*$P442)</f>
        <v/>
      </c>
      <c r="R442" s="11">
        <f>IF($A442="","",IF($H442="— none —",0,$O442*(1-$P442)))</f>
        <v/>
      </c>
      <c r="W442" s="13">
        <f>IF($B442="","",$B442+$S442)</f>
        <v/>
      </c>
      <c r="X442" s="14">
        <f>IF($A442="","",IF($V442="Yes","FELL OFF",IF(AND($B442&lt;&gt;"",TODAY()&lt;=$W442,$S442&gt;0),"AT RISK","Cleared")))</f>
        <v/>
      </c>
      <c r="Y442" s="11">
        <f>IF($A442="","",IF($V442="Yes",0,$O442))</f>
        <v/>
      </c>
    </row>
    <row r="443">
      <c r="O443" s="11">
        <f>IF($A443="","",IF($F443="Perm",$I443*$J443,($K443-$L443)*$M443*$N443)*Settings!$B$3)</f>
        <v/>
      </c>
      <c r="Q443" s="11">
        <f>IF($A443="","",$O443*$P443)</f>
        <v/>
      </c>
      <c r="R443" s="11">
        <f>IF($A443="","",IF($H443="— none —",0,$O443*(1-$P443)))</f>
        <v/>
      </c>
      <c r="W443" s="13">
        <f>IF($B443="","",$B443+$S443)</f>
        <v/>
      </c>
      <c r="X443" s="14">
        <f>IF($A443="","",IF($V443="Yes","FELL OFF",IF(AND($B443&lt;&gt;"",TODAY()&lt;=$W443,$S443&gt;0),"AT RISK","Cleared")))</f>
        <v/>
      </c>
      <c r="Y443" s="11">
        <f>IF($A443="","",IF($V443="Yes",0,$O443))</f>
        <v/>
      </c>
    </row>
    <row r="444">
      <c r="O444" s="11">
        <f>IF($A444="","",IF($F444="Perm",$I444*$J444,($K444-$L444)*$M444*$N444)*Settings!$B$3)</f>
        <v/>
      </c>
      <c r="Q444" s="11">
        <f>IF($A444="","",$O444*$P444)</f>
        <v/>
      </c>
      <c r="R444" s="11">
        <f>IF($A444="","",IF($H444="— none —",0,$O444*(1-$P444)))</f>
        <v/>
      </c>
      <c r="W444" s="13">
        <f>IF($B444="","",$B444+$S444)</f>
        <v/>
      </c>
      <c r="X444" s="14">
        <f>IF($A444="","",IF($V444="Yes","FELL OFF",IF(AND($B444&lt;&gt;"",TODAY()&lt;=$W444,$S444&gt;0),"AT RISK","Cleared")))</f>
        <v/>
      </c>
      <c r="Y444" s="11">
        <f>IF($A444="","",IF($V444="Yes",0,$O444))</f>
        <v/>
      </c>
    </row>
    <row r="445">
      <c r="O445" s="11">
        <f>IF($A445="","",IF($F445="Perm",$I445*$J445,($K445-$L445)*$M445*$N445)*Settings!$B$3)</f>
        <v/>
      </c>
      <c r="Q445" s="11">
        <f>IF($A445="","",$O445*$P445)</f>
        <v/>
      </c>
      <c r="R445" s="11">
        <f>IF($A445="","",IF($H445="— none —",0,$O445*(1-$P445)))</f>
        <v/>
      </c>
      <c r="W445" s="13">
        <f>IF($B445="","",$B445+$S445)</f>
        <v/>
      </c>
      <c r="X445" s="14">
        <f>IF($A445="","",IF($V445="Yes","FELL OFF",IF(AND($B445&lt;&gt;"",TODAY()&lt;=$W445,$S445&gt;0),"AT RISK","Cleared")))</f>
        <v/>
      </c>
      <c r="Y445" s="11">
        <f>IF($A445="","",IF($V445="Yes",0,$O445))</f>
        <v/>
      </c>
    </row>
    <row r="446">
      <c r="O446" s="11">
        <f>IF($A446="","",IF($F446="Perm",$I446*$J446,($K446-$L446)*$M446*$N446)*Settings!$B$3)</f>
        <v/>
      </c>
      <c r="Q446" s="11">
        <f>IF($A446="","",$O446*$P446)</f>
        <v/>
      </c>
      <c r="R446" s="11">
        <f>IF($A446="","",IF($H446="— none —",0,$O446*(1-$P446)))</f>
        <v/>
      </c>
      <c r="W446" s="13">
        <f>IF($B446="","",$B446+$S446)</f>
        <v/>
      </c>
      <c r="X446" s="14">
        <f>IF($A446="","",IF($V446="Yes","FELL OFF",IF(AND($B446&lt;&gt;"",TODAY()&lt;=$W446,$S446&gt;0),"AT RISK","Cleared")))</f>
        <v/>
      </c>
      <c r="Y446" s="11">
        <f>IF($A446="","",IF($V446="Yes",0,$O446))</f>
        <v/>
      </c>
    </row>
    <row r="447">
      <c r="O447" s="11">
        <f>IF($A447="","",IF($F447="Perm",$I447*$J447,($K447-$L447)*$M447*$N447)*Settings!$B$3)</f>
        <v/>
      </c>
      <c r="Q447" s="11">
        <f>IF($A447="","",$O447*$P447)</f>
        <v/>
      </c>
      <c r="R447" s="11">
        <f>IF($A447="","",IF($H447="— none —",0,$O447*(1-$P447)))</f>
        <v/>
      </c>
      <c r="W447" s="13">
        <f>IF($B447="","",$B447+$S447)</f>
        <v/>
      </c>
      <c r="X447" s="14">
        <f>IF($A447="","",IF($V447="Yes","FELL OFF",IF(AND($B447&lt;&gt;"",TODAY()&lt;=$W447,$S447&gt;0),"AT RISK","Cleared")))</f>
        <v/>
      </c>
      <c r="Y447" s="11">
        <f>IF($A447="","",IF($V447="Yes",0,$O447))</f>
        <v/>
      </c>
    </row>
    <row r="448">
      <c r="O448" s="11">
        <f>IF($A448="","",IF($F448="Perm",$I448*$J448,($K448-$L448)*$M448*$N448)*Settings!$B$3)</f>
        <v/>
      </c>
      <c r="Q448" s="11">
        <f>IF($A448="","",$O448*$P448)</f>
        <v/>
      </c>
      <c r="R448" s="11">
        <f>IF($A448="","",IF($H448="— none —",0,$O448*(1-$P448)))</f>
        <v/>
      </c>
      <c r="W448" s="13">
        <f>IF($B448="","",$B448+$S448)</f>
        <v/>
      </c>
      <c r="X448" s="14">
        <f>IF($A448="","",IF($V448="Yes","FELL OFF",IF(AND($B448&lt;&gt;"",TODAY()&lt;=$W448,$S448&gt;0),"AT RISK","Cleared")))</f>
        <v/>
      </c>
      <c r="Y448" s="11">
        <f>IF($A448="","",IF($V448="Yes",0,$O448))</f>
        <v/>
      </c>
    </row>
    <row r="449">
      <c r="O449" s="11">
        <f>IF($A449="","",IF($F449="Perm",$I449*$J449,($K449-$L449)*$M449*$N449)*Settings!$B$3)</f>
        <v/>
      </c>
      <c r="Q449" s="11">
        <f>IF($A449="","",$O449*$P449)</f>
        <v/>
      </c>
      <c r="R449" s="11">
        <f>IF($A449="","",IF($H449="— none —",0,$O449*(1-$P449)))</f>
        <v/>
      </c>
      <c r="W449" s="13">
        <f>IF($B449="","",$B449+$S449)</f>
        <v/>
      </c>
      <c r="X449" s="14">
        <f>IF($A449="","",IF($V449="Yes","FELL OFF",IF(AND($B449&lt;&gt;"",TODAY()&lt;=$W449,$S449&gt;0),"AT RISK","Cleared")))</f>
        <v/>
      </c>
      <c r="Y449" s="11">
        <f>IF($A449="","",IF($V449="Yes",0,$O449))</f>
        <v/>
      </c>
    </row>
    <row r="450">
      <c r="O450" s="11">
        <f>IF($A450="","",IF($F450="Perm",$I450*$J450,($K450-$L450)*$M450*$N450)*Settings!$B$3)</f>
        <v/>
      </c>
      <c r="Q450" s="11">
        <f>IF($A450="","",$O450*$P450)</f>
        <v/>
      </c>
      <c r="R450" s="11">
        <f>IF($A450="","",IF($H450="— none —",0,$O450*(1-$P450)))</f>
        <v/>
      </c>
      <c r="W450" s="13">
        <f>IF($B450="","",$B450+$S450)</f>
        <v/>
      </c>
      <c r="X450" s="14">
        <f>IF($A450="","",IF($V450="Yes","FELL OFF",IF(AND($B450&lt;&gt;"",TODAY()&lt;=$W450,$S450&gt;0),"AT RISK","Cleared")))</f>
        <v/>
      </c>
      <c r="Y450" s="11">
        <f>IF($A450="","",IF($V450="Yes",0,$O450))</f>
        <v/>
      </c>
    </row>
    <row r="451">
      <c r="O451" s="11">
        <f>IF($A451="","",IF($F451="Perm",$I451*$J451,($K451-$L451)*$M451*$N451)*Settings!$B$3)</f>
        <v/>
      </c>
      <c r="Q451" s="11">
        <f>IF($A451="","",$O451*$P451)</f>
        <v/>
      </c>
      <c r="R451" s="11">
        <f>IF($A451="","",IF($H451="— none —",0,$O451*(1-$P451)))</f>
        <v/>
      </c>
      <c r="W451" s="13">
        <f>IF($B451="","",$B451+$S451)</f>
        <v/>
      </c>
      <c r="X451" s="14">
        <f>IF($A451="","",IF($V451="Yes","FELL OFF",IF(AND($B451&lt;&gt;"",TODAY()&lt;=$W451,$S451&gt;0),"AT RISK","Cleared")))</f>
        <v/>
      </c>
      <c r="Y451" s="11">
        <f>IF($A451="","",IF($V451="Yes",0,$O451))</f>
        <v/>
      </c>
    </row>
    <row r="452">
      <c r="O452" s="11">
        <f>IF($A452="","",IF($F452="Perm",$I452*$J452,($K452-$L452)*$M452*$N452)*Settings!$B$3)</f>
        <v/>
      </c>
      <c r="Q452" s="11">
        <f>IF($A452="","",$O452*$P452)</f>
        <v/>
      </c>
      <c r="R452" s="11">
        <f>IF($A452="","",IF($H452="— none —",0,$O452*(1-$P452)))</f>
        <v/>
      </c>
      <c r="W452" s="13">
        <f>IF($B452="","",$B452+$S452)</f>
        <v/>
      </c>
      <c r="X452" s="14">
        <f>IF($A452="","",IF($V452="Yes","FELL OFF",IF(AND($B452&lt;&gt;"",TODAY()&lt;=$W452,$S452&gt;0),"AT RISK","Cleared")))</f>
        <v/>
      </c>
      <c r="Y452" s="11">
        <f>IF($A452="","",IF($V452="Yes",0,$O452))</f>
        <v/>
      </c>
    </row>
    <row r="453">
      <c r="O453" s="11">
        <f>IF($A453="","",IF($F453="Perm",$I453*$J453,($K453-$L453)*$M453*$N453)*Settings!$B$3)</f>
        <v/>
      </c>
      <c r="Q453" s="11">
        <f>IF($A453="","",$O453*$P453)</f>
        <v/>
      </c>
      <c r="R453" s="11">
        <f>IF($A453="","",IF($H453="— none —",0,$O453*(1-$P453)))</f>
        <v/>
      </c>
      <c r="W453" s="13">
        <f>IF($B453="","",$B453+$S453)</f>
        <v/>
      </c>
      <c r="X453" s="14">
        <f>IF($A453="","",IF($V453="Yes","FELL OFF",IF(AND($B453&lt;&gt;"",TODAY()&lt;=$W453,$S453&gt;0),"AT RISK","Cleared")))</f>
        <v/>
      </c>
      <c r="Y453" s="11">
        <f>IF($A453="","",IF($V453="Yes",0,$O453))</f>
        <v/>
      </c>
    </row>
    <row r="454">
      <c r="O454" s="11">
        <f>IF($A454="","",IF($F454="Perm",$I454*$J454,($K454-$L454)*$M454*$N454)*Settings!$B$3)</f>
        <v/>
      </c>
      <c r="Q454" s="11">
        <f>IF($A454="","",$O454*$P454)</f>
        <v/>
      </c>
      <c r="R454" s="11">
        <f>IF($A454="","",IF($H454="— none —",0,$O454*(1-$P454)))</f>
        <v/>
      </c>
      <c r="W454" s="13">
        <f>IF($B454="","",$B454+$S454)</f>
        <v/>
      </c>
      <c r="X454" s="14">
        <f>IF($A454="","",IF($V454="Yes","FELL OFF",IF(AND($B454&lt;&gt;"",TODAY()&lt;=$W454,$S454&gt;0),"AT RISK","Cleared")))</f>
        <v/>
      </c>
      <c r="Y454" s="11">
        <f>IF($A454="","",IF($V454="Yes",0,$O454))</f>
        <v/>
      </c>
    </row>
    <row r="455">
      <c r="O455" s="11">
        <f>IF($A455="","",IF($F455="Perm",$I455*$J455,($K455-$L455)*$M455*$N455)*Settings!$B$3)</f>
        <v/>
      </c>
      <c r="Q455" s="11">
        <f>IF($A455="","",$O455*$P455)</f>
        <v/>
      </c>
      <c r="R455" s="11">
        <f>IF($A455="","",IF($H455="— none —",0,$O455*(1-$P455)))</f>
        <v/>
      </c>
      <c r="W455" s="13">
        <f>IF($B455="","",$B455+$S455)</f>
        <v/>
      </c>
      <c r="X455" s="14">
        <f>IF($A455="","",IF($V455="Yes","FELL OFF",IF(AND($B455&lt;&gt;"",TODAY()&lt;=$W455,$S455&gt;0),"AT RISK","Cleared")))</f>
        <v/>
      </c>
      <c r="Y455" s="11">
        <f>IF($A455="","",IF($V455="Yes",0,$O455))</f>
        <v/>
      </c>
    </row>
    <row r="456">
      <c r="O456" s="11">
        <f>IF($A456="","",IF($F456="Perm",$I456*$J456,($K456-$L456)*$M456*$N456)*Settings!$B$3)</f>
        <v/>
      </c>
      <c r="Q456" s="11">
        <f>IF($A456="","",$O456*$P456)</f>
        <v/>
      </c>
      <c r="R456" s="11">
        <f>IF($A456="","",IF($H456="— none —",0,$O456*(1-$P456)))</f>
        <v/>
      </c>
      <c r="W456" s="13">
        <f>IF($B456="","",$B456+$S456)</f>
        <v/>
      </c>
      <c r="X456" s="14">
        <f>IF($A456="","",IF($V456="Yes","FELL OFF",IF(AND($B456&lt;&gt;"",TODAY()&lt;=$W456,$S456&gt;0),"AT RISK","Cleared")))</f>
        <v/>
      </c>
      <c r="Y456" s="11">
        <f>IF($A456="","",IF($V456="Yes",0,$O456))</f>
        <v/>
      </c>
    </row>
    <row r="457">
      <c r="O457" s="11">
        <f>IF($A457="","",IF($F457="Perm",$I457*$J457,($K457-$L457)*$M457*$N457)*Settings!$B$3)</f>
        <v/>
      </c>
      <c r="Q457" s="11">
        <f>IF($A457="","",$O457*$P457)</f>
        <v/>
      </c>
      <c r="R457" s="11">
        <f>IF($A457="","",IF($H457="— none —",0,$O457*(1-$P457)))</f>
        <v/>
      </c>
      <c r="W457" s="13">
        <f>IF($B457="","",$B457+$S457)</f>
        <v/>
      </c>
      <c r="X457" s="14">
        <f>IF($A457="","",IF($V457="Yes","FELL OFF",IF(AND($B457&lt;&gt;"",TODAY()&lt;=$W457,$S457&gt;0),"AT RISK","Cleared")))</f>
        <v/>
      </c>
      <c r="Y457" s="11">
        <f>IF($A457="","",IF($V457="Yes",0,$O457))</f>
        <v/>
      </c>
    </row>
    <row r="458">
      <c r="O458" s="11">
        <f>IF($A458="","",IF($F458="Perm",$I458*$J458,($K458-$L458)*$M458*$N458)*Settings!$B$3)</f>
        <v/>
      </c>
      <c r="Q458" s="11">
        <f>IF($A458="","",$O458*$P458)</f>
        <v/>
      </c>
      <c r="R458" s="11">
        <f>IF($A458="","",IF($H458="— none —",0,$O458*(1-$P458)))</f>
        <v/>
      </c>
      <c r="W458" s="13">
        <f>IF($B458="","",$B458+$S458)</f>
        <v/>
      </c>
      <c r="X458" s="14">
        <f>IF($A458="","",IF($V458="Yes","FELL OFF",IF(AND($B458&lt;&gt;"",TODAY()&lt;=$W458,$S458&gt;0),"AT RISK","Cleared")))</f>
        <v/>
      </c>
      <c r="Y458" s="11">
        <f>IF($A458="","",IF($V458="Yes",0,$O458))</f>
        <v/>
      </c>
    </row>
    <row r="459">
      <c r="O459" s="11">
        <f>IF($A459="","",IF($F459="Perm",$I459*$J459,($K459-$L459)*$M459*$N459)*Settings!$B$3)</f>
        <v/>
      </c>
      <c r="Q459" s="11">
        <f>IF($A459="","",$O459*$P459)</f>
        <v/>
      </c>
      <c r="R459" s="11">
        <f>IF($A459="","",IF($H459="— none —",0,$O459*(1-$P459)))</f>
        <v/>
      </c>
      <c r="W459" s="13">
        <f>IF($B459="","",$B459+$S459)</f>
        <v/>
      </c>
      <c r="X459" s="14">
        <f>IF($A459="","",IF($V459="Yes","FELL OFF",IF(AND($B459&lt;&gt;"",TODAY()&lt;=$W459,$S459&gt;0),"AT RISK","Cleared")))</f>
        <v/>
      </c>
      <c r="Y459" s="11">
        <f>IF($A459="","",IF($V459="Yes",0,$O459))</f>
        <v/>
      </c>
    </row>
    <row r="460">
      <c r="O460" s="11">
        <f>IF($A460="","",IF($F460="Perm",$I460*$J460,($K460-$L460)*$M460*$N460)*Settings!$B$3)</f>
        <v/>
      </c>
      <c r="Q460" s="11">
        <f>IF($A460="","",$O460*$P460)</f>
        <v/>
      </c>
      <c r="R460" s="11">
        <f>IF($A460="","",IF($H460="— none —",0,$O460*(1-$P460)))</f>
        <v/>
      </c>
      <c r="W460" s="13">
        <f>IF($B460="","",$B460+$S460)</f>
        <v/>
      </c>
      <c r="X460" s="14">
        <f>IF($A460="","",IF($V460="Yes","FELL OFF",IF(AND($B460&lt;&gt;"",TODAY()&lt;=$W460,$S460&gt;0),"AT RISK","Cleared")))</f>
        <v/>
      </c>
      <c r="Y460" s="11">
        <f>IF($A460="","",IF($V460="Yes",0,$O460))</f>
        <v/>
      </c>
    </row>
    <row r="461">
      <c r="O461" s="11">
        <f>IF($A461="","",IF($F461="Perm",$I461*$J461,($K461-$L461)*$M461*$N461)*Settings!$B$3)</f>
        <v/>
      </c>
      <c r="Q461" s="11">
        <f>IF($A461="","",$O461*$P461)</f>
        <v/>
      </c>
      <c r="R461" s="11">
        <f>IF($A461="","",IF($H461="— none —",0,$O461*(1-$P461)))</f>
        <v/>
      </c>
      <c r="W461" s="13">
        <f>IF($B461="","",$B461+$S461)</f>
        <v/>
      </c>
      <c r="X461" s="14">
        <f>IF($A461="","",IF($V461="Yes","FELL OFF",IF(AND($B461&lt;&gt;"",TODAY()&lt;=$W461,$S461&gt;0),"AT RISK","Cleared")))</f>
        <v/>
      </c>
      <c r="Y461" s="11">
        <f>IF($A461="","",IF($V461="Yes",0,$O461))</f>
        <v/>
      </c>
    </row>
    <row r="462">
      <c r="O462" s="11">
        <f>IF($A462="","",IF($F462="Perm",$I462*$J462,($K462-$L462)*$M462*$N462)*Settings!$B$3)</f>
        <v/>
      </c>
      <c r="Q462" s="11">
        <f>IF($A462="","",$O462*$P462)</f>
        <v/>
      </c>
      <c r="R462" s="11">
        <f>IF($A462="","",IF($H462="— none —",0,$O462*(1-$P462)))</f>
        <v/>
      </c>
      <c r="W462" s="13">
        <f>IF($B462="","",$B462+$S462)</f>
        <v/>
      </c>
      <c r="X462" s="14">
        <f>IF($A462="","",IF($V462="Yes","FELL OFF",IF(AND($B462&lt;&gt;"",TODAY()&lt;=$W462,$S462&gt;0),"AT RISK","Cleared")))</f>
        <v/>
      </c>
      <c r="Y462" s="11">
        <f>IF($A462="","",IF($V462="Yes",0,$O462))</f>
        <v/>
      </c>
    </row>
    <row r="463">
      <c r="O463" s="11">
        <f>IF($A463="","",IF($F463="Perm",$I463*$J463,($K463-$L463)*$M463*$N463)*Settings!$B$3)</f>
        <v/>
      </c>
      <c r="Q463" s="11">
        <f>IF($A463="","",$O463*$P463)</f>
        <v/>
      </c>
      <c r="R463" s="11">
        <f>IF($A463="","",IF($H463="— none —",0,$O463*(1-$P463)))</f>
        <v/>
      </c>
      <c r="W463" s="13">
        <f>IF($B463="","",$B463+$S463)</f>
        <v/>
      </c>
      <c r="X463" s="14">
        <f>IF($A463="","",IF($V463="Yes","FELL OFF",IF(AND($B463&lt;&gt;"",TODAY()&lt;=$W463,$S463&gt;0),"AT RISK","Cleared")))</f>
        <v/>
      </c>
      <c r="Y463" s="11">
        <f>IF($A463="","",IF($V463="Yes",0,$O463))</f>
        <v/>
      </c>
    </row>
    <row r="464">
      <c r="O464" s="11">
        <f>IF($A464="","",IF($F464="Perm",$I464*$J464,($K464-$L464)*$M464*$N464)*Settings!$B$3)</f>
        <v/>
      </c>
      <c r="Q464" s="11">
        <f>IF($A464="","",$O464*$P464)</f>
        <v/>
      </c>
      <c r="R464" s="11">
        <f>IF($A464="","",IF($H464="— none —",0,$O464*(1-$P464)))</f>
        <v/>
      </c>
      <c r="W464" s="13">
        <f>IF($B464="","",$B464+$S464)</f>
        <v/>
      </c>
      <c r="X464" s="14">
        <f>IF($A464="","",IF($V464="Yes","FELL OFF",IF(AND($B464&lt;&gt;"",TODAY()&lt;=$W464,$S464&gt;0),"AT RISK","Cleared")))</f>
        <v/>
      </c>
      <c r="Y464" s="11">
        <f>IF($A464="","",IF($V464="Yes",0,$O464))</f>
        <v/>
      </c>
    </row>
    <row r="465">
      <c r="O465" s="11">
        <f>IF($A465="","",IF($F465="Perm",$I465*$J465,($K465-$L465)*$M465*$N465)*Settings!$B$3)</f>
        <v/>
      </c>
      <c r="Q465" s="11">
        <f>IF($A465="","",$O465*$P465)</f>
        <v/>
      </c>
      <c r="R465" s="11">
        <f>IF($A465="","",IF($H465="— none —",0,$O465*(1-$P465)))</f>
        <v/>
      </c>
      <c r="W465" s="13">
        <f>IF($B465="","",$B465+$S465)</f>
        <v/>
      </c>
      <c r="X465" s="14">
        <f>IF($A465="","",IF($V465="Yes","FELL OFF",IF(AND($B465&lt;&gt;"",TODAY()&lt;=$W465,$S465&gt;0),"AT RISK","Cleared")))</f>
        <v/>
      </c>
      <c r="Y465" s="11">
        <f>IF($A465="","",IF($V465="Yes",0,$O465))</f>
        <v/>
      </c>
    </row>
    <row r="466">
      <c r="O466" s="11">
        <f>IF($A466="","",IF($F466="Perm",$I466*$J466,($K466-$L466)*$M466*$N466)*Settings!$B$3)</f>
        <v/>
      </c>
      <c r="Q466" s="11">
        <f>IF($A466="","",$O466*$P466)</f>
        <v/>
      </c>
      <c r="R466" s="11">
        <f>IF($A466="","",IF($H466="— none —",0,$O466*(1-$P466)))</f>
        <v/>
      </c>
      <c r="W466" s="13">
        <f>IF($B466="","",$B466+$S466)</f>
        <v/>
      </c>
      <c r="X466" s="14">
        <f>IF($A466="","",IF($V466="Yes","FELL OFF",IF(AND($B466&lt;&gt;"",TODAY()&lt;=$W466,$S466&gt;0),"AT RISK","Cleared")))</f>
        <v/>
      </c>
      <c r="Y466" s="11">
        <f>IF($A466="","",IF($V466="Yes",0,$O466))</f>
        <v/>
      </c>
    </row>
    <row r="467">
      <c r="O467" s="11">
        <f>IF($A467="","",IF($F467="Perm",$I467*$J467,($K467-$L467)*$M467*$N467)*Settings!$B$3)</f>
        <v/>
      </c>
      <c r="Q467" s="11">
        <f>IF($A467="","",$O467*$P467)</f>
        <v/>
      </c>
      <c r="R467" s="11">
        <f>IF($A467="","",IF($H467="— none —",0,$O467*(1-$P467)))</f>
        <v/>
      </c>
      <c r="W467" s="13">
        <f>IF($B467="","",$B467+$S467)</f>
        <v/>
      </c>
      <c r="X467" s="14">
        <f>IF($A467="","",IF($V467="Yes","FELL OFF",IF(AND($B467&lt;&gt;"",TODAY()&lt;=$W467,$S467&gt;0),"AT RISK","Cleared")))</f>
        <v/>
      </c>
      <c r="Y467" s="11">
        <f>IF($A467="","",IF($V467="Yes",0,$O467))</f>
        <v/>
      </c>
    </row>
    <row r="468">
      <c r="O468" s="11">
        <f>IF($A468="","",IF($F468="Perm",$I468*$J468,($K468-$L468)*$M468*$N468)*Settings!$B$3)</f>
        <v/>
      </c>
      <c r="Q468" s="11">
        <f>IF($A468="","",$O468*$P468)</f>
        <v/>
      </c>
      <c r="R468" s="11">
        <f>IF($A468="","",IF($H468="— none —",0,$O468*(1-$P468)))</f>
        <v/>
      </c>
      <c r="W468" s="13">
        <f>IF($B468="","",$B468+$S468)</f>
        <v/>
      </c>
      <c r="X468" s="14">
        <f>IF($A468="","",IF($V468="Yes","FELL OFF",IF(AND($B468&lt;&gt;"",TODAY()&lt;=$W468,$S468&gt;0),"AT RISK","Cleared")))</f>
        <v/>
      </c>
      <c r="Y468" s="11">
        <f>IF($A468="","",IF($V468="Yes",0,$O468))</f>
        <v/>
      </c>
    </row>
    <row r="469">
      <c r="O469" s="11">
        <f>IF($A469="","",IF($F469="Perm",$I469*$J469,($K469-$L469)*$M469*$N469)*Settings!$B$3)</f>
        <v/>
      </c>
      <c r="Q469" s="11">
        <f>IF($A469="","",$O469*$P469)</f>
        <v/>
      </c>
      <c r="R469" s="11">
        <f>IF($A469="","",IF($H469="— none —",0,$O469*(1-$P469)))</f>
        <v/>
      </c>
      <c r="W469" s="13">
        <f>IF($B469="","",$B469+$S469)</f>
        <v/>
      </c>
      <c r="X469" s="14">
        <f>IF($A469="","",IF($V469="Yes","FELL OFF",IF(AND($B469&lt;&gt;"",TODAY()&lt;=$W469,$S469&gt;0),"AT RISK","Cleared")))</f>
        <v/>
      </c>
      <c r="Y469" s="11">
        <f>IF($A469="","",IF($V469="Yes",0,$O469))</f>
        <v/>
      </c>
    </row>
    <row r="470">
      <c r="O470" s="11">
        <f>IF($A470="","",IF($F470="Perm",$I470*$J470,($K470-$L470)*$M470*$N470)*Settings!$B$3)</f>
        <v/>
      </c>
      <c r="Q470" s="11">
        <f>IF($A470="","",$O470*$P470)</f>
        <v/>
      </c>
      <c r="R470" s="11">
        <f>IF($A470="","",IF($H470="— none —",0,$O470*(1-$P470)))</f>
        <v/>
      </c>
      <c r="W470" s="13">
        <f>IF($B470="","",$B470+$S470)</f>
        <v/>
      </c>
      <c r="X470" s="14">
        <f>IF($A470="","",IF($V470="Yes","FELL OFF",IF(AND($B470&lt;&gt;"",TODAY()&lt;=$W470,$S470&gt;0),"AT RISK","Cleared")))</f>
        <v/>
      </c>
      <c r="Y470" s="11">
        <f>IF($A470="","",IF($V470="Yes",0,$O470))</f>
        <v/>
      </c>
    </row>
    <row r="471">
      <c r="O471" s="11">
        <f>IF($A471="","",IF($F471="Perm",$I471*$J471,($K471-$L471)*$M471*$N471)*Settings!$B$3)</f>
        <v/>
      </c>
      <c r="Q471" s="11">
        <f>IF($A471="","",$O471*$P471)</f>
        <v/>
      </c>
      <c r="R471" s="11">
        <f>IF($A471="","",IF($H471="— none —",0,$O471*(1-$P471)))</f>
        <v/>
      </c>
      <c r="W471" s="13">
        <f>IF($B471="","",$B471+$S471)</f>
        <v/>
      </c>
      <c r="X471" s="14">
        <f>IF($A471="","",IF($V471="Yes","FELL OFF",IF(AND($B471&lt;&gt;"",TODAY()&lt;=$W471,$S471&gt;0),"AT RISK","Cleared")))</f>
        <v/>
      </c>
      <c r="Y471" s="11">
        <f>IF($A471="","",IF($V471="Yes",0,$O471))</f>
        <v/>
      </c>
    </row>
    <row r="472">
      <c r="O472" s="11">
        <f>IF($A472="","",IF($F472="Perm",$I472*$J472,($K472-$L472)*$M472*$N472)*Settings!$B$3)</f>
        <v/>
      </c>
      <c r="Q472" s="11">
        <f>IF($A472="","",$O472*$P472)</f>
        <v/>
      </c>
      <c r="R472" s="11">
        <f>IF($A472="","",IF($H472="— none —",0,$O472*(1-$P472)))</f>
        <v/>
      </c>
      <c r="W472" s="13">
        <f>IF($B472="","",$B472+$S472)</f>
        <v/>
      </c>
      <c r="X472" s="14">
        <f>IF($A472="","",IF($V472="Yes","FELL OFF",IF(AND($B472&lt;&gt;"",TODAY()&lt;=$W472,$S472&gt;0),"AT RISK","Cleared")))</f>
        <v/>
      </c>
      <c r="Y472" s="11">
        <f>IF($A472="","",IF($V472="Yes",0,$O472))</f>
        <v/>
      </c>
    </row>
    <row r="473">
      <c r="O473" s="11">
        <f>IF($A473="","",IF($F473="Perm",$I473*$J473,($K473-$L473)*$M473*$N473)*Settings!$B$3)</f>
        <v/>
      </c>
      <c r="Q473" s="11">
        <f>IF($A473="","",$O473*$P473)</f>
        <v/>
      </c>
      <c r="R473" s="11">
        <f>IF($A473="","",IF($H473="— none —",0,$O473*(1-$P473)))</f>
        <v/>
      </c>
      <c r="W473" s="13">
        <f>IF($B473="","",$B473+$S473)</f>
        <v/>
      </c>
      <c r="X473" s="14">
        <f>IF($A473="","",IF($V473="Yes","FELL OFF",IF(AND($B473&lt;&gt;"",TODAY()&lt;=$W473,$S473&gt;0),"AT RISK","Cleared")))</f>
        <v/>
      </c>
      <c r="Y473" s="11">
        <f>IF($A473="","",IF($V473="Yes",0,$O473))</f>
        <v/>
      </c>
    </row>
    <row r="474">
      <c r="O474" s="11">
        <f>IF($A474="","",IF($F474="Perm",$I474*$J474,($K474-$L474)*$M474*$N474)*Settings!$B$3)</f>
        <v/>
      </c>
      <c r="Q474" s="11">
        <f>IF($A474="","",$O474*$P474)</f>
        <v/>
      </c>
      <c r="R474" s="11">
        <f>IF($A474="","",IF($H474="— none —",0,$O474*(1-$P474)))</f>
        <v/>
      </c>
      <c r="W474" s="13">
        <f>IF($B474="","",$B474+$S474)</f>
        <v/>
      </c>
      <c r="X474" s="14">
        <f>IF($A474="","",IF($V474="Yes","FELL OFF",IF(AND($B474&lt;&gt;"",TODAY()&lt;=$W474,$S474&gt;0),"AT RISK","Cleared")))</f>
        <v/>
      </c>
      <c r="Y474" s="11">
        <f>IF($A474="","",IF($V474="Yes",0,$O474))</f>
        <v/>
      </c>
    </row>
    <row r="475">
      <c r="O475" s="11">
        <f>IF($A475="","",IF($F475="Perm",$I475*$J475,($K475-$L475)*$M475*$N475)*Settings!$B$3)</f>
        <v/>
      </c>
      <c r="Q475" s="11">
        <f>IF($A475="","",$O475*$P475)</f>
        <v/>
      </c>
      <c r="R475" s="11">
        <f>IF($A475="","",IF($H475="— none —",0,$O475*(1-$P475)))</f>
        <v/>
      </c>
      <c r="W475" s="13">
        <f>IF($B475="","",$B475+$S475)</f>
        <v/>
      </c>
      <c r="X475" s="14">
        <f>IF($A475="","",IF($V475="Yes","FELL OFF",IF(AND($B475&lt;&gt;"",TODAY()&lt;=$W475,$S475&gt;0),"AT RISK","Cleared")))</f>
        <v/>
      </c>
      <c r="Y475" s="11">
        <f>IF($A475="","",IF($V475="Yes",0,$O475))</f>
        <v/>
      </c>
    </row>
    <row r="476">
      <c r="O476" s="11">
        <f>IF($A476="","",IF($F476="Perm",$I476*$J476,($K476-$L476)*$M476*$N476)*Settings!$B$3)</f>
        <v/>
      </c>
      <c r="Q476" s="11">
        <f>IF($A476="","",$O476*$P476)</f>
        <v/>
      </c>
      <c r="R476" s="11">
        <f>IF($A476="","",IF($H476="— none —",0,$O476*(1-$P476)))</f>
        <v/>
      </c>
      <c r="W476" s="13">
        <f>IF($B476="","",$B476+$S476)</f>
        <v/>
      </c>
      <c r="X476" s="14">
        <f>IF($A476="","",IF($V476="Yes","FELL OFF",IF(AND($B476&lt;&gt;"",TODAY()&lt;=$W476,$S476&gt;0),"AT RISK","Cleared")))</f>
        <v/>
      </c>
      <c r="Y476" s="11">
        <f>IF($A476="","",IF($V476="Yes",0,$O476))</f>
        <v/>
      </c>
    </row>
    <row r="477">
      <c r="O477" s="11">
        <f>IF($A477="","",IF($F477="Perm",$I477*$J477,($K477-$L477)*$M477*$N477)*Settings!$B$3)</f>
        <v/>
      </c>
      <c r="Q477" s="11">
        <f>IF($A477="","",$O477*$P477)</f>
        <v/>
      </c>
      <c r="R477" s="11">
        <f>IF($A477="","",IF($H477="— none —",0,$O477*(1-$P477)))</f>
        <v/>
      </c>
      <c r="W477" s="13">
        <f>IF($B477="","",$B477+$S477)</f>
        <v/>
      </c>
      <c r="X477" s="14">
        <f>IF($A477="","",IF($V477="Yes","FELL OFF",IF(AND($B477&lt;&gt;"",TODAY()&lt;=$W477,$S477&gt;0),"AT RISK","Cleared")))</f>
        <v/>
      </c>
      <c r="Y477" s="11">
        <f>IF($A477="","",IF($V477="Yes",0,$O477))</f>
        <v/>
      </c>
    </row>
    <row r="478">
      <c r="O478" s="11">
        <f>IF($A478="","",IF($F478="Perm",$I478*$J478,($K478-$L478)*$M478*$N478)*Settings!$B$3)</f>
        <v/>
      </c>
      <c r="Q478" s="11">
        <f>IF($A478="","",$O478*$P478)</f>
        <v/>
      </c>
      <c r="R478" s="11">
        <f>IF($A478="","",IF($H478="— none —",0,$O478*(1-$P478)))</f>
        <v/>
      </c>
      <c r="W478" s="13">
        <f>IF($B478="","",$B478+$S478)</f>
        <v/>
      </c>
      <c r="X478" s="14">
        <f>IF($A478="","",IF($V478="Yes","FELL OFF",IF(AND($B478&lt;&gt;"",TODAY()&lt;=$W478,$S478&gt;0),"AT RISK","Cleared")))</f>
        <v/>
      </c>
      <c r="Y478" s="11">
        <f>IF($A478="","",IF($V478="Yes",0,$O478))</f>
        <v/>
      </c>
    </row>
    <row r="479">
      <c r="O479" s="11">
        <f>IF($A479="","",IF($F479="Perm",$I479*$J479,($K479-$L479)*$M479*$N479)*Settings!$B$3)</f>
        <v/>
      </c>
      <c r="Q479" s="11">
        <f>IF($A479="","",$O479*$P479)</f>
        <v/>
      </c>
      <c r="R479" s="11">
        <f>IF($A479="","",IF($H479="— none —",0,$O479*(1-$P479)))</f>
        <v/>
      </c>
      <c r="W479" s="13">
        <f>IF($B479="","",$B479+$S479)</f>
        <v/>
      </c>
      <c r="X479" s="14">
        <f>IF($A479="","",IF($V479="Yes","FELL OFF",IF(AND($B479&lt;&gt;"",TODAY()&lt;=$W479,$S479&gt;0),"AT RISK","Cleared")))</f>
        <v/>
      </c>
      <c r="Y479" s="11">
        <f>IF($A479="","",IF($V479="Yes",0,$O479))</f>
        <v/>
      </c>
    </row>
    <row r="480">
      <c r="O480" s="11">
        <f>IF($A480="","",IF($F480="Perm",$I480*$J480,($K480-$L480)*$M480*$N480)*Settings!$B$3)</f>
        <v/>
      </c>
      <c r="Q480" s="11">
        <f>IF($A480="","",$O480*$P480)</f>
        <v/>
      </c>
      <c r="R480" s="11">
        <f>IF($A480="","",IF($H480="— none —",0,$O480*(1-$P480)))</f>
        <v/>
      </c>
      <c r="W480" s="13">
        <f>IF($B480="","",$B480+$S480)</f>
        <v/>
      </c>
      <c r="X480" s="14">
        <f>IF($A480="","",IF($V480="Yes","FELL OFF",IF(AND($B480&lt;&gt;"",TODAY()&lt;=$W480,$S480&gt;0),"AT RISK","Cleared")))</f>
        <v/>
      </c>
      <c r="Y480" s="11">
        <f>IF($A480="","",IF($V480="Yes",0,$O480))</f>
        <v/>
      </c>
    </row>
    <row r="481">
      <c r="O481" s="11">
        <f>IF($A481="","",IF($F481="Perm",$I481*$J481,($K481-$L481)*$M481*$N481)*Settings!$B$3)</f>
        <v/>
      </c>
      <c r="Q481" s="11">
        <f>IF($A481="","",$O481*$P481)</f>
        <v/>
      </c>
      <c r="R481" s="11">
        <f>IF($A481="","",IF($H481="— none —",0,$O481*(1-$P481)))</f>
        <v/>
      </c>
      <c r="W481" s="13">
        <f>IF($B481="","",$B481+$S481)</f>
        <v/>
      </c>
      <c r="X481" s="14">
        <f>IF($A481="","",IF($V481="Yes","FELL OFF",IF(AND($B481&lt;&gt;"",TODAY()&lt;=$W481,$S481&gt;0),"AT RISK","Cleared")))</f>
        <v/>
      </c>
      <c r="Y481" s="11">
        <f>IF($A481="","",IF($V481="Yes",0,$O481))</f>
        <v/>
      </c>
    </row>
    <row r="482">
      <c r="O482" s="11">
        <f>IF($A482="","",IF($F482="Perm",$I482*$J482,($K482-$L482)*$M482*$N482)*Settings!$B$3)</f>
        <v/>
      </c>
      <c r="Q482" s="11">
        <f>IF($A482="","",$O482*$P482)</f>
        <v/>
      </c>
      <c r="R482" s="11">
        <f>IF($A482="","",IF($H482="— none —",0,$O482*(1-$P482)))</f>
        <v/>
      </c>
      <c r="W482" s="13">
        <f>IF($B482="","",$B482+$S482)</f>
        <v/>
      </c>
      <c r="X482" s="14">
        <f>IF($A482="","",IF($V482="Yes","FELL OFF",IF(AND($B482&lt;&gt;"",TODAY()&lt;=$W482,$S482&gt;0),"AT RISK","Cleared")))</f>
        <v/>
      </c>
      <c r="Y482" s="11">
        <f>IF($A482="","",IF($V482="Yes",0,$O482))</f>
        <v/>
      </c>
    </row>
    <row r="483">
      <c r="O483" s="11">
        <f>IF($A483="","",IF($F483="Perm",$I483*$J483,($K483-$L483)*$M483*$N483)*Settings!$B$3)</f>
        <v/>
      </c>
      <c r="Q483" s="11">
        <f>IF($A483="","",$O483*$P483)</f>
        <v/>
      </c>
      <c r="R483" s="11">
        <f>IF($A483="","",IF($H483="— none —",0,$O483*(1-$P483)))</f>
        <v/>
      </c>
      <c r="W483" s="13">
        <f>IF($B483="","",$B483+$S483)</f>
        <v/>
      </c>
      <c r="X483" s="14">
        <f>IF($A483="","",IF($V483="Yes","FELL OFF",IF(AND($B483&lt;&gt;"",TODAY()&lt;=$W483,$S483&gt;0),"AT RISK","Cleared")))</f>
        <v/>
      </c>
      <c r="Y483" s="11">
        <f>IF($A483="","",IF($V483="Yes",0,$O483))</f>
        <v/>
      </c>
    </row>
    <row r="484">
      <c r="O484" s="11">
        <f>IF($A484="","",IF($F484="Perm",$I484*$J484,($K484-$L484)*$M484*$N484)*Settings!$B$3)</f>
        <v/>
      </c>
      <c r="Q484" s="11">
        <f>IF($A484="","",$O484*$P484)</f>
        <v/>
      </c>
      <c r="R484" s="11">
        <f>IF($A484="","",IF($H484="— none —",0,$O484*(1-$P484)))</f>
        <v/>
      </c>
      <c r="W484" s="13">
        <f>IF($B484="","",$B484+$S484)</f>
        <v/>
      </c>
      <c r="X484" s="14">
        <f>IF($A484="","",IF($V484="Yes","FELL OFF",IF(AND($B484&lt;&gt;"",TODAY()&lt;=$W484,$S484&gt;0),"AT RISK","Cleared")))</f>
        <v/>
      </c>
      <c r="Y484" s="11">
        <f>IF($A484="","",IF($V484="Yes",0,$O484))</f>
        <v/>
      </c>
    </row>
    <row r="485">
      <c r="O485" s="11">
        <f>IF($A485="","",IF($F485="Perm",$I485*$J485,($K485-$L485)*$M485*$N485)*Settings!$B$3)</f>
        <v/>
      </c>
      <c r="Q485" s="11">
        <f>IF($A485="","",$O485*$P485)</f>
        <v/>
      </c>
      <c r="R485" s="11">
        <f>IF($A485="","",IF($H485="— none —",0,$O485*(1-$P485)))</f>
        <v/>
      </c>
      <c r="W485" s="13">
        <f>IF($B485="","",$B485+$S485)</f>
        <v/>
      </c>
      <c r="X485" s="14">
        <f>IF($A485="","",IF($V485="Yes","FELL OFF",IF(AND($B485&lt;&gt;"",TODAY()&lt;=$W485,$S485&gt;0),"AT RISK","Cleared")))</f>
        <v/>
      </c>
      <c r="Y485" s="11">
        <f>IF($A485="","",IF($V485="Yes",0,$O485))</f>
        <v/>
      </c>
    </row>
    <row r="486">
      <c r="O486" s="11">
        <f>IF($A486="","",IF($F486="Perm",$I486*$J486,($K486-$L486)*$M486*$N486)*Settings!$B$3)</f>
        <v/>
      </c>
      <c r="Q486" s="11">
        <f>IF($A486="","",$O486*$P486)</f>
        <v/>
      </c>
      <c r="R486" s="11">
        <f>IF($A486="","",IF($H486="— none —",0,$O486*(1-$P486)))</f>
        <v/>
      </c>
      <c r="W486" s="13">
        <f>IF($B486="","",$B486+$S486)</f>
        <v/>
      </c>
      <c r="X486" s="14">
        <f>IF($A486="","",IF($V486="Yes","FELL OFF",IF(AND($B486&lt;&gt;"",TODAY()&lt;=$W486,$S486&gt;0),"AT RISK","Cleared")))</f>
        <v/>
      </c>
      <c r="Y486" s="11">
        <f>IF($A486="","",IF($V486="Yes",0,$O486))</f>
        <v/>
      </c>
    </row>
    <row r="487">
      <c r="O487" s="11">
        <f>IF($A487="","",IF($F487="Perm",$I487*$J487,($K487-$L487)*$M487*$N487)*Settings!$B$3)</f>
        <v/>
      </c>
      <c r="Q487" s="11">
        <f>IF($A487="","",$O487*$P487)</f>
        <v/>
      </c>
      <c r="R487" s="11">
        <f>IF($A487="","",IF($H487="— none —",0,$O487*(1-$P487)))</f>
        <v/>
      </c>
      <c r="W487" s="13">
        <f>IF($B487="","",$B487+$S487)</f>
        <v/>
      </c>
      <c r="X487" s="14">
        <f>IF($A487="","",IF($V487="Yes","FELL OFF",IF(AND($B487&lt;&gt;"",TODAY()&lt;=$W487,$S487&gt;0),"AT RISK","Cleared")))</f>
        <v/>
      </c>
      <c r="Y487" s="11">
        <f>IF($A487="","",IF($V487="Yes",0,$O487))</f>
        <v/>
      </c>
    </row>
    <row r="488">
      <c r="O488" s="11">
        <f>IF($A488="","",IF($F488="Perm",$I488*$J488,($K488-$L488)*$M488*$N488)*Settings!$B$3)</f>
        <v/>
      </c>
      <c r="Q488" s="11">
        <f>IF($A488="","",$O488*$P488)</f>
        <v/>
      </c>
      <c r="R488" s="11">
        <f>IF($A488="","",IF($H488="— none —",0,$O488*(1-$P488)))</f>
        <v/>
      </c>
      <c r="W488" s="13">
        <f>IF($B488="","",$B488+$S488)</f>
        <v/>
      </c>
      <c r="X488" s="14">
        <f>IF($A488="","",IF($V488="Yes","FELL OFF",IF(AND($B488&lt;&gt;"",TODAY()&lt;=$W488,$S488&gt;0),"AT RISK","Cleared")))</f>
        <v/>
      </c>
      <c r="Y488" s="11">
        <f>IF($A488="","",IF($V488="Yes",0,$O488))</f>
        <v/>
      </c>
    </row>
    <row r="489">
      <c r="O489" s="11">
        <f>IF($A489="","",IF($F489="Perm",$I489*$J489,($K489-$L489)*$M489*$N489)*Settings!$B$3)</f>
        <v/>
      </c>
      <c r="Q489" s="11">
        <f>IF($A489="","",$O489*$P489)</f>
        <v/>
      </c>
      <c r="R489" s="11">
        <f>IF($A489="","",IF($H489="— none —",0,$O489*(1-$P489)))</f>
        <v/>
      </c>
      <c r="W489" s="13">
        <f>IF($B489="","",$B489+$S489)</f>
        <v/>
      </c>
      <c r="X489" s="14">
        <f>IF($A489="","",IF($V489="Yes","FELL OFF",IF(AND($B489&lt;&gt;"",TODAY()&lt;=$W489,$S489&gt;0),"AT RISK","Cleared")))</f>
        <v/>
      </c>
      <c r="Y489" s="11">
        <f>IF($A489="","",IF($V489="Yes",0,$O489))</f>
        <v/>
      </c>
    </row>
    <row r="490">
      <c r="O490" s="11">
        <f>IF($A490="","",IF($F490="Perm",$I490*$J490,($K490-$L490)*$M490*$N490)*Settings!$B$3)</f>
        <v/>
      </c>
      <c r="Q490" s="11">
        <f>IF($A490="","",$O490*$P490)</f>
        <v/>
      </c>
      <c r="R490" s="11">
        <f>IF($A490="","",IF($H490="— none —",0,$O490*(1-$P490)))</f>
        <v/>
      </c>
      <c r="W490" s="13">
        <f>IF($B490="","",$B490+$S490)</f>
        <v/>
      </c>
      <c r="X490" s="14">
        <f>IF($A490="","",IF($V490="Yes","FELL OFF",IF(AND($B490&lt;&gt;"",TODAY()&lt;=$W490,$S490&gt;0),"AT RISK","Cleared")))</f>
        <v/>
      </c>
      <c r="Y490" s="11">
        <f>IF($A490="","",IF($V490="Yes",0,$O490))</f>
        <v/>
      </c>
    </row>
    <row r="491">
      <c r="O491" s="11">
        <f>IF($A491="","",IF($F491="Perm",$I491*$J491,($K491-$L491)*$M491*$N491)*Settings!$B$3)</f>
        <v/>
      </c>
      <c r="Q491" s="11">
        <f>IF($A491="","",$O491*$P491)</f>
        <v/>
      </c>
      <c r="R491" s="11">
        <f>IF($A491="","",IF($H491="— none —",0,$O491*(1-$P491)))</f>
        <v/>
      </c>
      <c r="W491" s="13">
        <f>IF($B491="","",$B491+$S491)</f>
        <v/>
      </c>
      <c r="X491" s="14">
        <f>IF($A491="","",IF($V491="Yes","FELL OFF",IF(AND($B491&lt;&gt;"",TODAY()&lt;=$W491,$S491&gt;0),"AT RISK","Cleared")))</f>
        <v/>
      </c>
      <c r="Y491" s="11">
        <f>IF($A491="","",IF($V491="Yes",0,$O491))</f>
        <v/>
      </c>
    </row>
    <row r="492">
      <c r="O492" s="11">
        <f>IF($A492="","",IF($F492="Perm",$I492*$J492,($K492-$L492)*$M492*$N492)*Settings!$B$3)</f>
        <v/>
      </c>
      <c r="Q492" s="11">
        <f>IF($A492="","",$O492*$P492)</f>
        <v/>
      </c>
      <c r="R492" s="11">
        <f>IF($A492="","",IF($H492="— none —",0,$O492*(1-$P492)))</f>
        <v/>
      </c>
      <c r="W492" s="13">
        <f>IF($B492="","",$B492+$S492)</f>
        <v/>
      </c>
      <c r="X492" s="14">
        <f>IF($A492="","",IF($V492="Yes","FELL OFF",IF(AND($B492&lt;&gt;"",TODAY()&lt;=$W492,$S492&gt;0),"AT RISK","Cleared")))</f>
        <v/>
      </c>
      <c r="Y492" s="11">
        <f>IF($A492="","",IF($V492="Yes",0,$O492))</f>
        <v/>
      </c>
    </row>
    <row r="493">
      <c r="O493" s="11">
        <f>IF($A493="","",IF($F493="Perm",$I493*$J493,($K493-$L493)*$M493*$N493)*Settings!$B$3)</f>
        <v/>
      </c>
      <c r="Q493" s="11">
        <f>IF($A493="","",$O493*$P493)</f>
        <v/>
      </c>
      <c r="R493" s="11">
        <f>IF($A493="","",IF($H493="— none —",0,$O493*(1-$P493)))</f>
        <v/>
      </c>
      <c r="W493" s="13">
        <f>IF($B493="","",$B493+$S493)</f>
        <v/>
      </c>
      <c r="X493" s="14">
        <f>IF($A493="","",IF($V493="Yes","FELL OFF",IF(AND($B493&lt;&gt;"",TODAY()&lt;=$W493,$S493&gt;0),"AT RISK","Cleared")))</f>
        <v/>
      </c>
      <c r="Y493" s="11">
        <f>IF($A493="","",IF($V493="Yes",0,$O493))</f>
        <v/>
      </c>
    </row>
    <row r="494">
      <c r="O494" s="11">
        <f>IF($A494="","",IF($F494="Perm",$I494*$J494,($K494-$L494)*$M494*$N494)*Settings!$B$3)</f>
        <v/>
      </c>
      <c r="Q494" s="11">
        <f>IF($A494="","",$O494*$P494)</f>
        <v/>
      </c>
      <c r="R494" s="11">
        <f>IF($A494="","",IF($H494="— none —",0,$O494*(1-$P494)))</f>
        <v/>
      </c>
      <c r="W494" s="13">
        <f>IF($B494="","",$B494+$S494)</f>
        <v/>
      </c>
      <c r="X494" s="14">
        <f>IF($A494="","",IF($V494="Yes","FELL OFF",IF(AND($B494&lt;&gt;"",TODAY()&lt;=$W494,$S494&gt;0),"AT RISK","Cleared")))</f>
        <v/>
      </c>
      <c r="Y494" s="11">
        <f>IF($A494="","",IF($V494="Yes",0,$O494))</f>
        <v/>
      </c>
    </row>
    <row r="495">
      <c r="O495" s="11">
        <f>IF($A495="","",IF($F495="Perm",$I495*$J495,($K495-$L495)*$M495*$N495)*Settings!$B$3)</f>
        <v/>
      </c>
      <c r="Q495" s="11">
        <f>IF($A495="","",$O495*$P495)</f>
        <v/>
      </c>
      <c r="R495" s="11">
        <f>IF($A495="","",IF($H495="— none —",0,$O495*(1-$P495)))</f>
        <v/>
      </c>
      <c r="W495" s="13">
        <f>IF($B495="","",$B495+$S495)</f>
        <v/>
      </c>
      <c r="X495" s="14">
        <f>IF($A495="","",IF($V495="Yes","FELL OFF",IF(AND($B495&lt;&gt;"",TODAY()&lt;=$W495,$S495&gt;0),"AT RISK","Cleared")))</f>
        <v/>
      </c>
      <c r="Y495" s="11">
        <f>IF($A495="","",IF($V495="Yes",0,$O495))</f>
        <v/>
      </c>
    </row>
    <row r="496">
      <c r="O496" s="11">
        <f>IF($A496="","",IF($F496="Perm",$I496*$J496,($K496-$L496)*$M496*$N496)*Settings!$B$3)</f>
        <v/>
      </c>
      <c r="Q496" s="11">
        <f>IF($A496="","",$O496*$P496)</f>
        <v/>
      </c>
      <c r="R496" s="11">
        <f>IF($A496="","",IF($H496="— none —",0,$O496*(1-$P496)))</f>
        <v/>
      </c>
      <c r="W496" s="13">
        <f>IF($B496="","",$B496+$S496)</f>
        <v/>
      </c>
      <c r="X496" s="14">
        <f>IF($A496="","",IF($V496="Yes","FELL OFF",IF(AND($B496&lt;&gt;"",TODAY()&lt;=$W496,$S496&gt;0),"AT RISK","Cleared")))</f>
        <v/>
      </c>
      <c r="Y496" s="11">
        <f>IF($A496="","",IF($V496="Yes",0,$O496))</f>
        <v/>
      </c>
    </row>
    <row r="497">
      <c r="O497" s="11">
        <f>IF($A497="","",IF($F497="Perm",$I497*$J497,($K497-$L497)*$M497*$N497)*Settings!$B$3)</f>
        <v/>
      </c>
      <c r="Q497" s="11">
        <f>IF($A497="","",$O497*$P497)</f>
        <v/>
      </c>
      <c r="R497" s="11">
        <f>IF($A497="","",IF($H497="— none —",0,$O497*(1-$P497)))</f>
        <v/>
      </c>
      <c r="W497" s="13">
        <f>IF($B497="","",$B497+$S497)</f>
        <v/>
      </c>
      <c r="X497" s="14">
        <f>IF($A497="","",IF($V497="Yes","FELL OFF",IF(AND($B497&lt;&gt;"",TODAY()&lt;=$W497,$S497&gt;0),"AT RISK","Cleared")))</f>
        <v/>
      </c>
      <c r="Y497" s="11">
        <f>IF($A497="","",IF($V497="Yes",0,$O497))</f>
        <v/>
      </c>
    </row>
    <row r="498">
      <c r="O498" s="11">
        <f>IF($A498="","",IF($F498="Perm",$I498*$J498,($K498-$L498)*$M498*$N498)*Settings!$B$3)</f>
        <v/>
      </c>
      <c r="Q498" s="11">
        <f>IF($A498="","",$O498*$P498)</f>
        <v/>
      </c>
      <c r="R498" s="11">
        <f>IF($A498="","",IF($H498="— none —",0,$O498*(1-$P498)))</f>
        <v/>
      </c>
      <c r="W498" s="13">
        <f>IF($B498="","",$B498+$S498)</f>
        <v/>
      </c>
      <c r="X498" s="14">
        <f>IF($A498="","",IF($V498="Yes","FELL OFF",IF(AND($B498&lt;&gt;"",TODAY()&lt;=$W498,$S498&gt;0),"AT RISK","Cleared")))</f>
        <v/>
      </c>
      <c r="Y498" s="11">
        <f>IF($A498="","",IF($V498="Yes",0,$O498))</f>
        <v/>
      </c>
    </row>
    <row r="499">
      <c r="O499" s="11">
        <f>IF($A499="","",IF($F499="Perm",$I499*$J499,($K499-$L499)*$M499*$N499)*Settings!$B$3)</f>
        <v/>
      </c>
      <c r="Q499" s="11">
        <f>IF($A499="","",$O499*$P499)</f>
        <v/>
      </c>
      <c r="R499" s="11">
        <f>IF($A499="","",IF($H499="— none —",0,$O499*(1-$P499)))</f>
        <v/>
      </c>
      <c r="W499" s="13">
        <f>IF($B499="","",$B499+$S499)</f>
        <v/>
      </c>
      <c r="X499" s="14">
        <f>IF($A499="","",IF($V499="Yes","FELL OFF",IF(AND($B499&lt;&gt;"",TODAY()&lt;=$W499,$S499&gt;0),"AT RISK","Cleared")))</f>
        <v/>
      </c>
      <c r="Y499" s="11">
        <f>IF($A499="","",IF($V499="Yes",0,$O499))</f>
        <v/>
      </c>
    </row>
    <row r="500">
      <c r="O500" s="11">
        <f>IF($A500="","",IF($F500="Perm",$I500*$J500,($K500-$L500)*$M500*$N500)*Settings!$B$3)</f>
        <v/>
      </c>
      <c r="Q500" s="11">
        <f>IF($A500="","",$O500*$P500)</f>
        <v/>
      </c>
      <c r="R500" s="11">
        <f>IF($A500="","",IF($H500="— none —",0,$O500*(1-$P500)))</f>
        <v/>
      </c>
      <c r="W500" s="13">
        <f>IF($B500="","",$B500+$S500)</f>
        <v/>
      </c>
      <c r="X500" s="14">
        <f>IF($A500="","",IF($V500="Yes","FELL OFF",IF(AND($B500&lt;&gt;"",TODAY()&lt;=$W500,$S500&gt;0),"AT RISK","Cleared")))</f>
        <v/>
      </c>
      <c r="Y500" s="11">
        <f>IF($A500="","",IF($V500="Yes",0,$O500))</f>
        <v/>
      </c>
    </row>
  </sheetData>
  <dataValidations count="7">
    <dataValidation sqref="F2:F501" showDropDown="0" showInputMessage="0" showErrorMessage="0" allowBlank="1" type="list">
      <formula1>=Settings!$A$8:$A$9</formula1>
    </dataValidation>
    <dataValidation sqref="G2:G501" showDropDown="0" showInputMessage="0" showErrorMessage="0" allowBlank="1" type="list">
      <formula1>=Recruiters!$A$2:$A$11</formula1>
    </dataValidation>
    <dataValidation sqref="H2:H501" showDropDown="0" showInputMessage="0" showErrorMessage="0" allowBlank="1" type="list">
      <formula1>=Recruiters!$A$2:$A$12</formula1>
    </dataValidation>
    <dataValidation sqref="S2:S501" showDropDown="0" showInputMessage="0" showErrorMessage="0" allowBlank="1" type="list">
      <formula1>=Settings!$B$8:$B$10</formula1>
    </dataValidation>
    <dataValidation sqref="T2:T501" showDropDown="0" showInputMessage="0" showErrorMessage="0" allowBlank="1" type="list">
      <formula1>=Settings!$C$8:$C$11</formula1>
    </dataValidation>
    <dataValidation sqref="U2:U501" showDropDown="0" showInputMessage="0" showErrorMessage="0" allowBlank="1" type="list">
      <formula1>"Yes,No"</formula1>
    </dataValidation>
    <dataValidation sqref="V2:V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6" customWidth="1" min="4" max="4"/>
  </cols>
  <sheetData>
    <row r="1">
      <c r="A1" s="15" t="inlineStr">
        <is>
          <t>Commission Dashboard</t>
        </is>
      </c>
    </row>
    <row r="2">
      <c r="A2" s="6" t="inlineStr">
        <is>
          <t>Everything here is computed. Type only in Placements, Recruiters and Settings.</t>
        </is>
      </c>
    </row>
    <row r="4">
      <c r="A4" s="16" t="inlineStr">
        <is>
          <t>Net commission — this month</t>
        </is>
      </c>
    </row>
    <row r="5">
      <c r="A5" s="17">
        <f>SUMIFS(Placements!$Y$2:$Y$501,Placements!$B$2:$B$501,"&gt;="&amp;EOMONTH(TODAY(),-1)+1,Placements!$B$2:$B$501,"&lt;="&amp;EOMONTH(TODAY(),0))</f>
        <v/>
      </c>
    </row>
    <row r="7">
      <c r="A7" s="16" t="inlineStr">
        <is>
          <t>Net commission — all time</t>
        </is>
      </c>
    </row>
    <row r="8">
      <c r="A8" s="17">
        <f>SUM(Placements!$Y$2:$Y$501)</f>
        <v/>
      </c>
    </row>
    <row r="10">
      <c r="A10" s="16" t="inlineStr">
        <is>
          <t>At risk (inside guarantee)</t>
        </is>
      </c>
    </row>
    <row r="11">
      <c r="A11" s="17">
        <f>SUMIF(Placements!$X$2:$X$501,"AT RISK",Placements!$Y$2:$Y$501)</f>
        <v/>
      </c>
    </row>
    <row r="13">
      <c r="A13" s="16" t="inlineStr">
        <is>
          <t>Placements logged</t>
        </is>
      </c>
    </row>
    <row r="14">
      <c r="A14" s="18">
        <f>COUNTA(Placements!$A$2:$A$501)</f>
        <v/>
      </c>
    </row>
    <row r="17" ht="30" customHeight="1">
      <c r="A17" s="7" t="inlineStr">
        <is>
          <t>Recruiter</t>
        </is>
      </c>
      <c r="B17" s="7" t="inlineStr">
        <is>
          <t>Earned MTD $</t>
        </is>
      </c>
      <c r="C17" s="7" t="inlineStr">
        <is>
          <t>Draw $</t>
        </is>
      </c>
      <c r="D17" s="7" t="inlineStr">
        <is>
          <t>Balance $</t>
        </is>
      </c>
    </row>
    <row r="18">
      <c r="A18" s="8">
        <f>Recruiters!A2</f>
        <v/>
      </c>
      <c r="B18" s="9">
        <f>Recruiters!E2</f>
        <v/>
      </c>
      <c r="C18" s="9">
        <f>Recruiters!C2</f>
        <v/>
      </c>
      <c r="D18" s="9">
        <f>Recruiters!F2</f>
        <v/>
      </c>
    </row>
    <row r="19">
      <c r="A19" s="8">
        <f>Recruiters!A3</f>
        <v/>
      </c>
      <c r="B19" s="9">
        <f>Recruiters!E3</f>
        <v/>
      </c>
      <c r="C19" s="9">
        <f>Recruiters!C3</f>
        <v/>
      </c>
      <c r="D19" s="9">
        <f>Recruiters!F3</f>
        <v/>
      </c>
    </row>
    <row r="20">
      <c r="A20" s="8">
        <f>Recruiters!A4</f>
        <v/>
      </c>
      <c r="B20" s="9">
        <f>Recruiters!E4</f>
        <v/>
      </c>
      <c r="C20" s="9">
        <f>Recruiters!C4</f>
        <v/>
      </c>
      <c r="D20" s="9">
        <f>Recruiters!F4</f>
        <v/>
      </c>
    </row>
    <row r="23">
      <c r="A23" s="6" t="inlineStr">
        <is>
          <t>Deals still inside the guarantee window are marked AT RISK in Placements column 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2026-08-06T01:42:04Z</dcterms:created>
  <dcterms:modified xmlns:dcterms="http://purl.org/dc/terms/" xmlns:xsi="http://www.w3.org/2001/XMLSchema-instance" xsi:type="dcterms:W3CDTF">2026-08-06T01:42:04Z</dcterms:modified>
</cp:coreProperties>
</file>