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s" sheetId="1" state="visible" r:id="rId1"/>
    <sheet xmlns:r="http://schemas.openxmlformats.org/officeDocument/2006/relationships" name="Invoices" sheetId="2" state="visible" r:id="rId2"/>
    <sheet xmlns:r="http://schemas.openxmlformats.org/officeDocument/2006/relationships" name="Reconciliatio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m/d/yyyy"/>
    <numFmt numFmtId="166" formatCode="$#,##0"/>
    <numFmt numFmtId="167" formatCode="$#,##0;($#,##0)"/>
  </numFmts>
  <fonts count="14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5C5645"/>
      <sz val="10"/>
    </font>
    <font>
      <b val="1"/>
      <color rgb="00FFFFFF"/>
    </font>
    <font>
      <b val="1"/>
      <color rgb="00211D14"/>
    </font>
    <font>
      <i val="1"/>
      <color rgb="006E6555"/>
      <sz val="9"/>
    </font>
    <font>
      <b val="1"/>
      <color rgb="00B23B3B"/>
      <sz val="12"/>
    </font>
    <font>
      <b val="1"/>
      <color rgb="00B23B3B"/>
      <sz val="16"/>
    </font>
    <font>
      <i val="1"/>
      <color rgb="005C5645"/>
      <sz val="9"/>
    </font>
    <font>
      <b val="1"/>
      <color rgb="00B23B3B"/>
    </font>
    <font>
      <b val="1"/>
      <color rgb="00211D14"/>
      <sz val="12"/>
    </font>
    <font>
      <b val="1"/>
      <color rgb="00B45309"/>
      <sz val="12"/>
    </font>
    <font>
      <b val="1"/>
      <color rgb="001E7A47"/>
    </font>
    <font>
      <b val="1"/>
      <color rgb="00B45309"/>
    </font>
  </fonts>
  <fills count="7">
    <fill>
      <patternFill/>
    </fill>
    <fill>
      <patternFill patternType="gray125"/>
    </fill>
    <fill>
      <patternFill patternType="solid">
        <fgColor rgb="00211D14"/>
      </patternFill>
    </fill>
    <fill>
      <patternFill patternType="solid">
        <fgColor rgb="00F6E7E7"/>
      </patternFill>
    </fill>
    <fill>
      <patternFill patternType="solid">
        <fgColor rgb="00F4F1E8"/>
      </patternFill>
    </fill>
    <fill>
      <patternFill patternType="solid">
        <fgColor rgb="00E6F2EC"/>
      </patternFill>
    </fill>
    <fill>
      <patternFill patternType="solid">
        <fgColor rgb="00FBEFE0"/>
      </patternFill>
    </fill>
  </fills>
  <borders count="2">
    <border>
      <left/>
      <right/>
      <top/>
      <bottom/>
      <diagonal/>
    </border>
    <border>
      <bottom style="thin">
        <color rgb="00E4DFD1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0" fillId="0" borderId="1" pivotButton="0" quotePrefix="0" xfId="0"/>
    <xf numFmtId="165" fontId="0" fillId="0" borderId="1" pivotButton="0" quotePrefix="0" xfId="0"/>
    <xf numFmtId="166" fontId="0" fillId="0" borderId="1" pivotButton="0" quotePrefix="0" xfId="0"/>
    <xf numFmtId="166" fontId="4" fillId="0" borderId="1" pivotButton="0" quotePrefix="0" xfId="0"/>
    <xf numFmtId="0" fontId="5" fillId="0" borderId="0" pivotButton="0" quotePrefix="0" xfId="0"/>
    <xf numFmtId="0" fontId="6" fillId="3" borderId="0" applyAlignment="1" pivotButton="0" quotePrefix="0" xfId="0">
      <alignment horizontal="left" vertical="center"/>
    </xf>
    <xf numFmtId="0" fontId="0" fillId="3" borderId="0" pivotButton="0" quotePrefix="0" xfId="0"/>
    <xf numFmtId="166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right"/>
    </xf>
    <xf numFmtId="166" fontId="9" fillId="0" borderId="0" applyAlignment="1" pivotButton="0" quotePrefix="0" xfId="0">
      <alignment horizontal="left"/>
    </xf>
    <xf numFmtId="0" fontId="4" fillId="4" borderId="0" pivotButton="0" quotePrefix="0" xfId="0"/>
    <xf numFmtId="0" fontId="0" fillId="4" borderId="0" pivotButton="0" quotePrefix="0" xfId="0"/>
    <xf numFmtId="166" fontId="10" fillId="4" borderId="0" applyAlignment="1" pivotButton="0" quotePrefix="0" xfId="0">
      <alignment horizontal="right"/>
    </xf>
    <xf numFmtId="1" fontId="6" fillId="4" borderId="0" applyAlignment="1" pivotButton="0" quotePrefix="0" xfId="0">
      <alignment horizontal="right"/>
    </xf>
    <xf numFmtId="1" fontId="11" fillId="4" borderId="0" applyAlignment="1" pivotButton="0" quotePrefix="0" xfId="0">
      <alignment horizontal="right"/>
    </xf>
    <xf numFmtId="167" fontId="0" fillId="0" borderId="1" pivotButton="0" quotePrefix="0" xfId="0"/>
    <xf numFmtId="0" fontId="12" fillId="5" borderId="1" pivotButton="0" quotePrefix="0" xfId="0"/>
    <xf numFmtId="167" fontId="9" fillId="0" borderId="1" pivotButton="0" quotePrefix="0" xfId="0"/>
    <xf numFmtId="0" fontId="13" fillId="6" borderId="1" pivotButton="0" quotePrefix="0" xfId="0"/>
    <xf numFmtId="0" fontId="9" fillId="3" borderId="1" pivotButton="0" quotePrefix="0" xfId="0"/>
    <xf numFmtId="0" fontId="13" fillId="6" borderId="0" pivotButton="0" quotePrefix="0" xfId="0"/>
    <xf numFmtId="0" fontId="0" fillId="6" borderId="0" pivotButton="0" quotePrefix="0" xfId="0"/>
    <xf numFmtId="165" fontId="0" fillId="0" borderId="0" pivotButton="0" quotePrefix="0" xfId="0"/>
    <xf numFmtId="166" fontId="13" fillId="0" borderId="0" pivotButton="0" quotePrefix="0" xfId="0"/>
    <xf numFmtId="0" fontId="13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1" customWidth="1" min="2" max="2"/>
    <col width="8" customWidth="1" min="3" max="3"/>
    <col width="8" customWidth="1" min="4" max="4"/>
    <col width="9" customWidth="1" min="5" max="5"/>
    <col width="12" customWidth="1" min="6" max="6"/>
  </cols>
  <sheetData>
    <row r="1" ht="30" customHeight="1">
      <c r="A1" s="1" t="inlineStr">
        <is>
          <t>SYSTEM A  ·  BOOKINGS  (what the schedule says you delivered)</t>
        </is>
      </c>
      <c r="B1" s="2" t="n"/>
      <c r="C1" s="2" t="n"/>
      <c r="D1" s="2" t="n"/>
      <c r="E1" s="2" t="n"/>
      <c r="F1" s="2" t="n"/>
    </row>
    <row r="2">
      <c r="A2" s="3" t="inlineStr">
        <is>
          <t>Pulled from your booking system. One row per bay session this week. Expected $ = Hours x Rate.</t>
        </is>
      </c>
    </row>
    <row r="3" ht="22" customHeight="1">
      <c r="A3" s="4" t="inlineStr">
        <is>
          <t>Booking ID</t>
        </is>
      </c>
      <c r="B3" s="4" t="inlineStr">
        <is>
          <t>Date</t>
        </is>
      </c>
      <c r="C3" s="4" t="inlineStr">
        <is>
          <t>Bay</t>
        </is>
      </c>
      <c r="D3" s="4" t="inlineStr">
        <is>
          <t>Hours</t>
        </is>
      </c>
      <c r="E3" s="4" t="inlineStr">
        <is>
          <t>Rate/hr</t>
        </is>
      </c>
      <c r="F3" s="4" t="inlineStr">
        <is>
          <t>Expected $</t>
        </is>
      </c>
    </row>
    <row r="4">
      <c r="A4" s="5" t="inlineStr">
        <is>
          <t>B-201</t>
        </is>
      </c>
      <c r="B4" s="6" t="n">
        <v>46209</v>
      </c>
      <c r="C4" s="5" t="inlineStr">
        <is>
          <t>Bay 1</t>
        </is>
      </c>
      <c r="D4" s="5" t="n">
        <v>2</v>
      </c>
      <c r="E4" s="7" t="n">
        <v>45</v>
      </c>
      <c r="F4" s="8">
        <f>D4*E4</f>
        <v/>
      </c>
    </row>
    <row r="5">
      <c r="A5" s="5" t="inlineStr">
        <is>
          <t>B-202</t>
        </is>
      </c>
      <c r="B5" s="6" t="n">
        <v>46209</v>
      </c>
      <c r="C5" s="5" t="inlineStr">
        <is>
          <t>Bay 3</t>
        </is>
      </c>
      <c r="D5" s="5" t="n">
        <v>1</v>
      </c>
      <c r="E5" s="7" t="n">
        <v>45</v>
      </c>
      <c r="F5" s="8">
        <f>D5*E5</f>
        <v/>
      </c>
    </row>
    <row r="6">
      <c r="A6" s="5" t="inlineStr">
        <is>
          <t>B-203</t>
        </is>
      </c>
      <c r="B6" s="6" t="n">
        <v>46210</v>
      </c>
      <c r="C6" s="5" t="inlineStr">
        <is>
          <t>Bay 2</t>
        </is>
      </c>
      <c r="D6" s="5" t="n">
        <v>3</v>
      </c>
      <c r="E6" s="7" t="n">
        <v>45</v>
      </c>
      <c r="F6" s="8">
        <f>D6*E6</f>
        <v/>
      </c>
    </row>
    <row r="7">
      <c r="A7" s="5" t="inlineStr">
        <is>
          <t>B-204</t>
        </is>
      </c>
      <c r="B7" s="6" t="n">
        <v>46210</v>
      </c>
      <c r="C7" s="5" t="inlineStr">
        <is>
          <t>Bay 4</t>
        </is>
      </c>
      <c r="D7" s="5" t="n">
        <v>2</v>
      </c>
      <c r="E7" s="7" t="n">
        <v>45</v>
      </c>
      <c r="F7" s="8">
        <f>D7*E7</f>
        <v/>
      </c>
    </row>
    <row r="8">
      <c r="A8" s="5" t="inlineStr">
        <is>
          <t>B-205</t>
        </is>
      </c>
      <c r="B8" s="6" t="n">
        <v>46211</v>
      </c>
      <c r="C8" s="5" t="inlineStr">
        <is>
          <t>Bay 1</t>
        </is>
      </c>
      <c r="D8" s="5" t="n">
        <v>2</v>
      </c>
      <c r="E8" s="7" t="n">
        <v>45</v>
      </c>
      <c r="F8" s="8">
        <f>D8*E8</f>
        <v/>
      </c>
    </row>
    <row r="9">
      <c r="A9" s="5" t="inlineStr">
        <is>
          <t>B-206</t>
        </is>
      </c>
      <c r="B9" s="6" t="n">
        <v>46211</v>
      </c>
      <c r="C9" s="5" t="inlineStr">
        <is>
          <t>Bay 2</t>
        </is>
      </c>
      <c r="D9" s="5" t="n">
        <v>4</v>
      </c>
      <c r="E9" s="7" t="n">
        <v>45</v>
      </c>
      <c r="F9" s="8">
        <f>D9*E9</f>
        <v/>
      </c>
    </row>
    <row r="10">
      <c r="A10" s="5" t="inlineStr">
        <is>
          <t>B-207</t>
        </is>
      </c>
      <c r="B10" s="6" t="n">
        <v>46212</v>
      </c>
      <c r="C10" s="5" t="inlineStr">
        <is>
          <t>Bay 3</t>
        </is>
      </c>
      <c r="D10" s="5" t="n">
        <v>1</v>
      </c>
      <c r="E10" s="7" t="n">
        <v>45</v>
      </c>
      <c r="F10" s="8">
        <f>D10*E10</f>
        <v/>
      </c>
    </row>
    <row r="11">
      <c r="A11" s="5" t="inlineStr">
        <is>
          <t>B-208</t>
        </is>
      </c>
      <c r="B11" s="6" t="n">
        <v>46212</v>
      </c>
      <c r="C11" s="5" t="inlineStr">
        <is>
          <t>Bay 4</t>
        </is>
      </c>
      <c r="D11" s="5" t="n">
        <v>3</v>
      </c>
      <c r="E11" s="7" t="n">
        <v>45</v>
      </c>
      <c r="F11" s="8">
        <f>D11*E11</f>
        <v/>
      </c>
    </row>
    <row r="12">
      <c r="A12" s="5" t="inlineStr">
        <is>
          <t>B-209</t>
        </is>
      </c>
      <c r="B12" s="6" t="n">
        <v>46213</v>
      </c>
      <c r="C12" s="5" t="inlineStr">
        <is>
          <t>Bay 1</t>
        </is>
      </c>
      <c r="D12" s="5" t="n">
        <v>2</v>
      </c>
      <c r="E12" s="7" t="n">
        <v>45</v>
      </c>
      <c r="F12" s="8">
        <f>D12*E12</f>
        <v/>
      </c>
    </row>
    <row r="13">
      <c r="A13" s="5" t="inlineStr">
        <is>
          <t>B-210</t>
        </is>
      </c>
      <c r="B13" s="6" t="n">
        <v>46213</v>
      </c>
      <c r="C13" s="5" t="inlineStr">
        <is>
          <t>Bay 2</t>
        </is>
      </c>
      <c r="D13" s="5" t="n">
        <v>2</v>
      </c>
      <c r="E13" s="7" t="n">
        <v>45</v>
      </c>
      <c r="F13" s="8">
        <f>D13*E13</f>
        <v/>
      </c>
    </row>
    <row r="14">
      <c r="A14" s="5" t="inlineStr">
        <is>
          <t>B-211</t>
        </is>
      </c>
      <c r="B14" s="6" t="n">
        <v>46214</v>
      </c>
      <c r="C14" s="5" t="inlineStr">
        <is>
          <t>Bay 3</t>
        </is>
      </c>
      <c r="D14" s="5" t="n">
        <v>3</v>
      </c>
      <c r="E14" s="7" t="n">
        <v>45</v>
      </c>
      <c r="F14" s="8">
        <f>D14*E14</f>
        <v/>
      </c>
    </row>
    <row r="15">
      <c r="A15" s="5" t="inlineStr">
        <is>
          <t>B-212</t>
        </is>
      </c>
      <c r="B15" s="6" t="n">
        <v>46214</v>
      </c>
      <c r="C15" s="5" t="inlineStr">
        <is>
          <t>Bay 4</t>
        </is>
      </c>
      <c r="D15" s="5" t="n">
        <v>1</v>
      </c>
      <c r="E15" s="7" t="n">
        <v>45</v>
      </c>
      <c r="F15" s="8">
        <f>D15*E15</f>
        <v/>
      </c>
    </row>
    <row r="16">
      <c r="A16" s="5" t="inlineStr">
        <is>
          <t>B-213</t>
        </is>
      </c>
      <c r="B16" s="6" t="n">
        <v>46215</v>
      </c>
      <c r="C16" s="5" t="inlineStr">
        <is>
          <t>Bay 1</t>
        </is>
      </c>
      <c r="D16" s="5" t="n">
        <v>2</v>
      </c>
      <c r="E16" s="7" t="n">
        <v>45</v>
      </c>
      <c r="F16" s="8">
        <f>D16*E16</f>
        <v/>
      </c>
    </row>
    <row r="17">
      <c r="A17" s="5" t="inlineStr">
        <is>
          <t>B-214</t>
        </is>
      </c>
      <c r="B17" s="6" t="n">
        <v>46215</v>
      </c>
      <c r="C17" s="5" t="inlineStr">
        <is>
          <t>Bay 2</t>
        </is>
      </c>
      <c r="D17" s="5" t="n">
        <v>5</v>
      </c>
      <c r="E17" s="7" t="n">
        <v>45</v>
      </c>
      <c r="F17" s="8">
        <f>D17*E17</f>
        <v/>
      </c>
    </row>
    <row r="19">
      <c r="A19" s="9" t="inlineStr">
        <is>
          <t>Built by Automated Workflow  ·  automatedworkflowllc.com  ·  the Reconciler</t>
        </is>
      </c>
    </row>
  </sheetData>
  <mergeCells count="1"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1" customWidth="1" min="1" max="1"/>
    <col width="12" customWidth="1" min="2" max="2"/>
    <col width="11" customWidth="1" min="3" max="3"/>
    <col width="13" customWidth="1" min="4" max="4"/>
    <col width="12" customWidth="1" min="5" max="5"/>
  </cols>
  <sheetData>
    <row r="1" ht="30" customHeight="1">
      <c r="A1" s="1" t="inlineStr">
        <is>
          <t>SYSTEM B  ·  INVOICES  (what your billing actually charged)</t>
        </is>
      </c>
      <c r="B1" s="2" t="n"/>
      <c r="C1" s="2" t="n"/>
      <c r="D1" s="2" t="n"/>
      <c r="E1" s="2" t="n"/>
    </row>
    <row r="2">
      <c r="A2" s="3" t="inlineStr">
        <is>
          <t>Pulled from your invoicing tool. Should line up with Bookings by Booking ID - but it never fully does.</t>
        </is>
      </c>
    </row>
    <row r="3" ht="22" customHeight="1">
      <c r="A3" s="4" t="inlineStr">
        <is>
          <t>Invoice #</t>
        </is>
      </c>
      <c r="B3" s="4" t="inlineStr">
        <is>
          <t>Booking ID</t>
        </is>
      </c>
      <c r="C3" s="4" t="inlineStr">
        <is>
          <t>Date</t>
        </is>
      </c>
      <c r="D3" s="4" t="inlineStr">
        <is>
          <t>Hours billed</t>
        </is>
      </c>
      <c r="E3" s="4" t="inlineStr">
        <is>
          <t>Amount $</t>
        </is>
      </c>
    </row>
    <row r="4">
      <c r="A4" s="5" t="inlineStr">
        <is>
          <t>INV-77</t>
        </is>
      </c>
      <c r="B4" s="5" t="inlineStr">
        <is>
          <t>B-201</t>
        </is>
      </c>
      <c r="C4" s="6" t="n">
        <v>46209</v>
      </c>
      <c r="D4" s="5" t="n">
        <v>2</v>
      </c>
      <c r="E4" s="8" t="n">
        <v>90</v>
      </c>
    </row>
    <row r="5">
      <c r="A5" s="5" t="inlineStr">
        <is>
          <t>INV-78</t>
        </is>
      </c>
      <c r="B5" s="5" t="inlineStr">
        <is>
          <t>B-202</t>
        </is>
      </c>
      <c r="C5" s="6" t="n">
        <v>46209</v>
      </c>
      <c r="D5" s="5" t="n">
        <v>1</v>
      </c>
      <c r="E5" s="8" t="n">
        <v>45</v>
      </c>
    </row>
    <row r="6">
      <c r="A6" s="5" t="inlineStr">
        <is>
          <t>INV-79</t>
        </is>
      </c>
      <c r="B6" s="5" t="inlineStr">
        <is>
          <t>B-203</t>
        </is>
      </c>
      <c r="C6" s="6" t="n">
        <v>46210</v>
      </c>
      <c r="D6" s="5" t="n">
        <v>2</v>
      </c>
      <c r="E6" s="8" t="n">
        <v>90</v>
      </c>
    </row>
    <row r="7">
      <c r="A7" s="5" t="inlineStr">
        <is>
          <t>INV-80</t>
        </is>
      </c>
      <c r="B7" s="5" t="inlineStr">
        <is>
          <t>B-205</t>
        </is>
      </c>
      <c r="C7" s="6" t="n">
        <v>46211</v>
      </c>
      <c r="D7" s="5" t="n">
        <v>2</v>
      </c>
      <c r="E7" s="8" t="n">
        <v>90</v>
      </c>
    </row>
    <row r="8">
      <c r="A8" s="5" t="inlineStr">
        <is>
          <t>INV-81</t>
        </is>
      </c>
      <c r="B8" s="5" t="inlineStr">
        <is>
          <t>B-206</t>
        </is>
      </c>
      <c r="C8" s="6" t="n">
        <v>46211</v>
      </c>
      <c r="D8" s="5" t="n">
        <v>4</v>
      </c>
      <c r="E8" s="8" t="n">
        <v>180</v>
      </c>
    </row>
    <row r="9">
      <c r="A9" s="5" t="inlineStr">
        <is>
          <t>INV-82</t>
        </is>
      </c>
      <c r="B9" s="5" t="inlineStr">
        <is>
          <t>B-207</t>
        </is>
      </c>
      <c r="C9" s="6" t="n">
        <v>46212</v>
      </c>
      <c r="D9" s="5" t="n">
        <v>1</v>
      </c>
      <c r="E9" s="8" t="n">
        <v>45</v>
      </c>
    </row>
    <row r="10">
      <c r="A10" s="5" t="inlineStr">
        <is>
          <t>INV-83</t>
        </is>
      </c>
      <c r="B10" s="5" t="inlineStr">
        <is>
          <t>B-208</t>
        </is>
      </c>
      <c r="C10" s="6" t="n">
        <v>46212</v>
      </c>
      <c r="D10" s="5" t="n">
        <v>3</v>
      </c>
      <c r="E10" s="8" t="n">
        <v>150</v>
      </c>
    </row>
    <row r="11">
      <c r="A11" s="5" t="inlineStr">
        <is>
          <t>INV-84</t>
        </is>
      </c>
      <c r="B11" s="5" t="inlineStr">
        <is>
          <t>B-209</t>
        </is>
      </c>
      <c r="C11" s="6" t="n">
        <v>46213</v>
      </c>
      <c r="D11" s="5" t="n">
        <v>2</v>
      </c>
      <c r="E11" s="8" t="n">
        <v>90</v>
      </c>
    </row>
    <row r="12">
      <c r="A12" s="5" t="inlineStr">
        <is>
          <t>INV-85</t>
        </is>
      </c>
      <c r="B12" s="5" t="inlineStr">
        <is>
          <t>B-210</t>
        </is>
      </c>
      <c r="C12" s="6" t="n">
        <v>46213</v>
      </c>
      <c r="D12" s="5" t="n">
        <v>2</v>
      </c>
      <c r="E12" s="8" t="n">
        <v>90</v>
      </c>
    </row>
    <row r="13">
      <c r="A13" s="5" t="inlineStr">
        <is>
          <t>INV-86</t>
        </is>
      </c>
      <c r="B13" s="5" t="inlineStr">
        <is>
          <t>B-211</t>
        </is>
      </c>
      <c r="C13" s="6" t="n">
        <v>46214</v>
      </c>
      <c r="D13" s="5" t="n">
        <v>3</v>
      </c>
      <c r="E13" s="8" t="n">
        <v>135</v>
      </c>
    </row>
    <row r="14">
      <c r="A14" s="5" t="inlineStr">
        <is>
          <t>INV-87</t>
        </is>
      </c>
      <c r="B14" s="5" t="inlineStr">
        <is>
          <t>B-213</t>
        </is>
      </c>
      <c r="C14" s="6" t="n">
        <v>46215</v>
      </c>
      <c r="D14" s="5" t="n">
        <v>2</v>
      </c>
      <c r="E14" s="8" t="n">
        <v>90</v>
      </c>
    </row>
    <row r="15">
      <c r="A15" s="5" t="inlineStr">
        <is>
          <t>INV-88</t>
        </is>
      </c>
      <c r="B15" s="5" t="inlineStr">
        <is>
          <t>B-214</t>
        </is>
      </c>
      <c r="C15" s="6" t="n">
        <v>46215</v>
      </c>
      <c r="D15" s="5" t="n">
        <v>5</v>
      </c>
      <c r="E15" s="8" t="n">
        <v>225</v>
      </c>
    </row>
    <row r="16">
      <c r="A16" s="5" t="inlineStr">
        <is>
          <t>INV-89</t>
        </is>
      </c>
      <c r="B16" s="5" t="inlineStr">
        <is>
          <t>B-999</t>
        </is>
      </c>
      <c r="C16" s="6" t="n">
        <v>46215</v>
      </c>
      <c r="D16" s="5" t="n">
        <v>2</v>
      </c>
      <c r="E16" s="8" t="n">
        <v>90</v>
      </c>
    </row>
    <row r="18">
      <c r="A18" s="9" t="inlineStr">
        <is>
          <t>Built by Automated Workflow  ·  automatedworkflowllc.com  ·  the Reconciler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cols>
    <col width="12" customWidth="1" min="1" max="1"/>
    <col width="11" customWidth="1" min="2" max="2"/>
    <col width="13" customWidth="1" min="3" max="3"/>
    <col width="11" customWidth="1" min="4" max="4"/>
    <col width="12" customWidth="1" min="5" max="5"/>
    <col width="11" customWidth="1" min="6" max="6"/>
    <col width="12" customWidth="1" min="7" max="7"/>
    <col width="11" customWidth="1" min="8" max="8"/>
    <col width="16" customWidth="1" min="9" max="9"/>
  </cols>
  <sheetData>
    <row r="1" ht="30" customHeight="1">
      <c r="A1" s="1" t="inlineStr">
        <is>
          <t>RECONCILIATION  ·  where the two systems disagree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>
      <c r="A2" s="3" t="inlineStr">
        <is>
          <t>Auto-generated. Match on Booking ID. Green rows agree; flagged rows are money on the line. Nothing to maintain - it recomputes when either system changes.</t>
        </is>
      </c>
    </row>
    <row r="4" ht="30" customHeight="1">
      <c r="A4" s="10" t="inlineStr">
        <is>
          <t>DELIVERED BUT NOT COLLECTED  (this week)</t>
        </is>
      </c>
      <c r="B4" s="11" t="n"/>
      <c r="C4" s="11" t="n"/>
      <c r="D4" s="12">
        <f>SUM(E12:E25)-SUM(G12:G25)</f>
        <v/>
      </c>
      <c r="E4" s="13" t="inlineStr">
        <is>
          <t>annualized ~</t>
        </is>
      </c>
      <c r="F4" s="14">
        <f>D4*52</f>
        <v/>
      </c>
    </row>
    <row r="6">
      <c r="A6" s="15" t="inlineStr">
        <is>
          <t>Bay time you delivered (booked)</t>
        </is>
      </c>
      <c r="B6" s="16" t="n"/>
      <c r="C6" s="16" t="n"/>
      <c r="D6" s="17">
        <f>SUM(E12:E25)</f>
        <v/>
      </c>
    </row>
    <row r="7">
      <c r="A7" s="15" t="inlineStr">
        <is>
          <t>Actually invoiced against those bookings</t>
        </is>
      </c>
      <c r="B7" s="16" t="n"/>
      <c r="C7" s="16" t="n"/>
      <c r="D7" s="17">
        <f>SUM(G12:G25)</f>
        <v/>
      </c>
    </row>
    <row r="8">
      <c r="A8" s="15" t="inlineStr">
        <is>
          <t>Sessions never billed at all</t>
        </is>
      </c>
      <c r="B8" s="16" t="n"/>
      <c r="C8" s="16" t="n"/>
      <c r="D8" s="18">
        <f>COUNTIF(I12:I25,"NOT BILLED")</f>
        <v/>
      </c>
    </row>
    <row r="9">
      <c r="A9" s="15" t="inlineStr">
        <is>
          <t>Invoices that match no booking (dispute risk)</t>
        </is>
      </c>
      <c r="B9" s="16" t="n"/>
      <c r="C9" s="16" t="n"/>
      <c r="D9" s="19">
        <f>SUMPRODUCT(--ISNA(MATCH(Invoices!$B$4:$B$16,Bookings!$A$4:$A$17,0)))</f>
        <v/>
      </c>
    </row>
    <row r="11" ht="22" customHeight="1">
      <c r="A11" s="4" t="inlineStr">
        <is>
          <t>Booking ID</t>
        </is>
      </c>
      <c r="B11" s="4" t="inlineStr">
        <is>
          <t>Date</t>
        </is>
      </c>
      <c r="C11" s="4" t="inlineStr">
        <is>
          <t>Bay</t>
        </is>
      </c>
      <c r="D11" s="4" t="inlineStr">
        <is>
          <t>Booked hrs</t>
        </is>
      </c>
      <c r="E11" s="4" t="inlineStr">
        <is>
          <t>Expected $</t>
        </is>
      </c>
      <c r="F11" s="4" t="inlineStr">
        <is>
          <t>Invoice #</t>
        </is>
      </c>
      <c r="G11" s="4" t="inlineStr">
        <is>
          <t>Invoiced $</t>
        </is>
      </c>
      <c r="H11" s="4" t="inlineStr">
        <is>
          <t>Delta $</t>
        </is>
      </c>
      <c r="I11" s="4" t="inlineStr">
        <is>
          <t>Status</t>
        </is>
      </c>
    </row>
    <row r="12">
      <c r="A12" s="5">
        <f>Bookings!A4</f>
        <v/>
      </c>
      <c r="B12" s="6">
        <f>Bookings!B4</f>
        <v/>
      </c>
      <c r="C12" s="5">
        <f>Bookings!C4</f>
        <v/>
      </c>
      <c r="D12" s="5">
        <f>Bookings!D4</f>
        <v/>
      </c>
      <c r="E12" s="7">
        <f>Bookings!F4</f>
        <v/>
      </c>
      <c r="F12" s="5">
        <f>IFERROR(INDEX(Invoices!$A$4:$A$16,MATCH($A12,Invoices!$B$4:$B$16,0)),"-")</f>
        <v/>
      </c>
      <c r="G12" s="7">
        <f>IFERROR(INDEX(Invoices!$E$4:$E$16,MATCH($A12,Invoices!$B$4:$B$16,0)),"")</f>
        <v/>
      </c>
      <c r="H12" s="20">
        <f>IF($G12="",-$E12,$G12-$E12)</f>
        <v/>
      </c>
      <c r="I12" s="21">
        <f>IF($G12="","NOT BILLED",IF(IFERROR(INDEX(Invoices!$D$4:$D$16,MATCH($A12,Invoices!$B$4:$B$16,0)),"")&lt;&gt;$D12,"HOURS MISMATCH",IF(ABS($H12)&gt;0.004,"AMOUNT MISMATCH","OK")))</f>
        <v/>
      </c>
    </row>
    <row r="13">
      <c r="A13" s="5">
        <f>Bookings!A5</f>
        <v/>
      </c>
      <c r="B13" s="6">
        <f>Bookings!B5</f>
        <v/>
      </c>
      <c r="C13" s="5">
        <f>Bookings!C5</f>
        <v/>
      </c>
      <c r="D13" s="5">
        <f>Bookings!D5</f>
        <v/>
      </c>
      <c r="E13" s="7">
        <f>Bookings!F5</f>
        <v/>
      </c>
      <c r="F13" s="5">
        <f>IFERROR(INDEX(Invoices!$A$4:$A$16,MATCH($A13,Invoices!$B$4:$B$16,0)),"-")</f>
        <v/>
      </c>
      <c r="G13" s="7">
        <f>IFERROR(INDEX(Invoices!$E$4:$E$16,MATCH($A13,Invoices!$B$4:$B$16,0)),"")</f>
        <v/>
      </c>
      <c r="H13" s="20">
        <f>IF($G13="",-$E13,$G13-$E13)</f>
        <v/>
      </c>
      <c r="I13" s="21">
        <f>IF($G13="","NOT BILLED",IF(IFERROR(INDEX(Invoices!$D$4:$D$16,MATCH($A13,Invoices!$B$4:$B$16,0)),"")&lt;&gt;$D13,"HOURS MISMATCH",IF(ABS($H13)&gt;0.004,"AMOUNT MISMATCH","OK")))</f>
        <v/>
      </c>
    </row>
    <row r="14">
      <c r="A14" s="5">
        <f>Bookings!A6</f>
        <v/>
      </c>
      <c r="B14" s="6">
        <f>Bookings!B6</f>
        <v/>
      </c>
      <c r="C14" s="5">
        <f>Bookings!C6</f>
        <v/>
      </c>
      <c r="D14" s="5">
        <f>Bookings!D6</f>
        <v/>
      </c>
      <c r="E14" s="7">
        <f>Bookings!F6</f>
        <v/>
      </c>
      <c r="F14" s="5">
        <f>IFERROR(INDEX(Invoices!$A$4:$A$16,MATCH($A14,Invoices!$B$4:$B$16,0)),"-")</f>
        <v/>
      </c>
      <c r="G14" s="7">
        <f>IFERROR(INDEX(Invoices!$E$4:$E$16,MATCH($A14,Invoices!$B$4:$B$16,0)),"")</f>
        <v/>
      </c>
      <c r="H14" s="22">
        <f>IF($G14="",-$E14,$G14-$E14)</f>
        <v/>
      </c>
      <c r="I14" s="23">
        <f>IF($G14="","NOT BILLED",IF(IFERROR(INDEX(Invoices!$D$4:$D$16,MATCH($A14,Invoices!$B$4:$B$16,0)),"")&lt;&gt;$D14,"HOURS MISMATCH",IF(ABS($H14)&gt;0.004,"AMOUNT MISMATCH","OK")))</f>
        <v/>
      </c>
    </row>
    <row r="15">
      <c r="A15" s="5">
        <f>Bookings!A7</f>
        <v/>
      </c>
      <c r="B15" s="6">
        <f>Bookings!B7</f>
        <v/>
      </c>
      <c r="C15" s="5">
        <f>Bookings!C7</f>
        <v/>
      </c>
      <c r="D15" s="5">
        <f>Bookings!D7</f>
        <v/>
      </c>
      <c r="E15" s="7">
        <f>Bookings!F7</f>
        <v/>
      </c>
      <c r="F15" s="5">
        <f>IFERROR(INDEX(Invoices!$A$4:$A$16,MATCH($A15,Invoices!$B$4:$B$16,0)),"-")</f>
        <v/>
      </c>
      <c r="G15" s="7">
        <f>IFERROR(INDEX(Invoices!$E$4:$E$16,MATCH($A15,Invoices!$B$4:$B$16,0)),"")</f>
        <v/>
      </c>
      <c r="H15" s="22">
        <f>IF($G15="",-$E15,$G15-$E15)</f>
        <v/>
      </c>
      <c r="I15" s="24">
        <f>IF($G15="","NOT BILLED",IF(IFERROR(INDEX(Invoices!$D$4:$D$16,MATCH($A15,Invoices!$B$4:$B$16,0)),"")&lt;&gt;$D15,"HOURS MISMATCH",IF(ABS($H15)&gt;0.004,"AMOUNT MISMATCH","OK")))</f>
        <v/>
      </c>
    </row>
    <row r="16">
      <c r="A16" s="5">
        <f>Bookings!A8</f>
        <v/>
      </c>
      <c r="B16" s="6">
        <f>Bookings!B8</f>
        <v/>
      </c>
      <c r="C16" s="5">
        <f>Bookings!C8</f>
        <v/>
      </c>
      <c r="D16" s="5">
        <f>Bookings!D8</f>
        <v/>
      </c>
      <c r="E16" s="7">
        <f>Bookings!F8</f>
        <v/>
      </c>
      <c r="F16" s="5">
        <f>IFERROR(INDEX(Invoices!$A$4:$A$16,MATCH($A16,Invoices!$B$4:$B$16,0)),"-")</f>
        <v/>
      </c>
      <c r="G16" s="7">
        <f>IFERROR(INDEX(Invoices!$E$4:$E$16,MATCH($A16,Invoices!$B$4:$B$16,0)),"")</f>
        <v/>
      </c>
      <c r="H16" s="20">
        <f>IF($G16="",-$E16,$G16-$E16)</f>
        <v/>
      </c>
      <c r="I16" s="21">
        <f>IF($G16="","NOT BILLED",IF(IFERROR(INDEX(Invoices!$D$4:$D$16,MATCH($A16,Invoices!$B$4:$B$16,0)),"")&lt;&gt;$D16,"HOURS MISMATCH",IF(ABS($H16)&gt;0.004,"AMOUNT MISMATCH","OK")))</f>
        <v/>
      </c>
    </row>
    <row r="17">
      <c r="A17" s="5">
        <f>Bookings!A9</f>
        <v/>
      </c>
      <c r="B17" s="6">
        <f>Bookings!B9</f>
        <v/>
      </c>
      <c r="C17" s="5">
        <f>Bookings!C9</f>
        <v/>
      </c>
      <c r="D17" s="5">
        <f>Bookings!D9</f>
        <v/>
      </c>
      <c r="E17" s="7">
        <f>Bookings!F9</f>
        <v/>
      </c>
      <c r="F17" s="5">
        <f>IFERROR(INDEX(Invoices!$A$4:$A$16,MATCH($A17,Invoices!$B$4:$B$16,0)),"-")</f>
        <v/>
      </c>
      <c r="G17" s="7">
        <f>IFERROR(INDEX(Invoices!$E$4:$E$16,MATCH($A17,Invoices!$B$4:$B$16,0)),"")</f>
        <v/>
      </c>
      <c r="H17" s="20">
        <f>IF($G17="",-$E17,$G17-$E17)</f>
        <v/>
      </c>
      <c r="I17" s="21">
        <f>IF($G17="","NOT BILLED",IF(IFERROR(INDEX(Invoices!$D$4:$D$16,MATCH($A17,Invoices!$B$4:$B$16,0)),"")&lt;&gt;$D17,"HOURS MISMATCH",IF(ABS($H17)&gt;0.004,"AMOUNT MISMATCH","OK")))</f>
        <v/>
      </c>
    </row>
    <row r="18">
      <c r="A18" s="5">
        <f>Bookings!A10</f>
        <v/>
      </c>
      <c r="B18" s="6">
        <f>Bookings!B10</f>
        <v/>
      </c>
      <c r="C18" s="5">
        <f>Bookings!C10</f>
        <v/>
      </c>
      <c r="D18" s="5">
        <f>Bookings!D10</f>
        <v/>
      </c>
      <c r="E18" s="7">
        <f>Bookings!F10</f>
        <v/>
      </c>
      <c r="F18" s="5">
        <f>IFERROR(INDEX(Invoices!$A$4:$A$16,MATCH($A18,Invoices!$B$4:$B$16,0)),"-")</f>
        <v/>
      </c>
      <c r="G18" s="7">
        <f>IFERROR(INDEX(Invoices!$E$4:$E$16,MATCH($A18,Invoices!$B$4:$B$16,0)),"")</f>
        <v/>
      </c>
      <c r="H18" s="20">
        <f>IF($G18="",-$E18,$G18-$E18)</f>
        <v/>
      </c>
      <c r="I18" s="21">
        <f>IF($G18="","NOT BILLED",IF(IFERROR(INDEX(Invoices!$D$4:$D$16,MATCH($A18,Invoices!$B$4:$B$16,0)),"")&lt;&gt;$D18,"HOURS MISMATCH",IF(ABS($H18)&gt;0.004,"AMOUNT MISMATCH","OK")))</f>
        <v/>
      </c>
    </row>
    <row r="19">
      <c r="A19" s="5">
        <f>Bookings!A11</f>
        <v/>
      </c>
      <c r="B19" s="6">
        <f>Bookings!B11</f>
        <v/>
      </c>
      <c r="C19" s="5">
        <f>Bookings!C11</f>
        <v/>
      </c>
      <c r="D19" s="5">
        <f>Bookings!D11</f>
        <v/>
      </c>
      <c r="E19" s="7">
        <f>Bookings!F11</f>
        <v/>
      </c>
      <c r="F19" s="5">
        <f>IFERROR(INDEX(Invoices!$A$4:$A$16,MATCH($A19,Invoices!$B$4:$B$16,0)),"-")</f>
        <v/>
      </c>
      <c r="G19" s="7">
        <f>IFERROR(INDEX(Invoices!$E$4:$E$16,MATCH($A19,Invoices!$B$4:$B$16,0)),"")</f>
        <v/>
      </c>
      <c r="H19" s="20">
        <f>IF($G19="",-$E19,$G19-$E19)</f>
        <v/>
      </c>
      <c r="I19" s="23">
        <f>IF($G19="","NOT BILLED",IF(IFERROR(INDEX(Invoices!$D$4:$D$16,MATCH($A19,Invoices!$B$4:$B$16,0)),"")&lt;&gt;$D19,"HOURS MISMATCH",IF(ABS($H19)&gt;0.004,"AMOUNT MISMATCH","OK")))</f>
        <v/>
      </c>
    </row>
    <row r="20">
      <c r="A20" s="5">
        <f>Bookings!A12</f>
        <v/>
      </c>
      <c r="B20" s="6">
        <f>Bookings!B12</f>
        <v/>
      </c>
      <c r="C20" s="5">
        <f>Bookings!C12</f>
        <v/>
      </c>
      <c r="D20" s="5">
        <f>Bookings!D12</f>
        <v/>
      </c>
      <c r="E20" s="7">
        <f>Bookings!F12</f>
        <v/>
      </c>
      <c r="F20" s="5">
        <f>IFERROR(INDEX(Invoices!$A$4:$A$16,MATCH($A20,Invoices!$B$4:$B$16,0)),"-")</f>
        <v/>
      </c>
      <c r="G20" s="7">
        <f>IFERROR(INDEX(Invoices!$E$4:$E$16,MATCH($A20,Invoices!$B$4:$B$16,0)),"")</f>
        <v/>
      </c>
      <c r="H20" s="20">
        <f>IF($G20="",-$E20,$G20-$E20)</f>
        <v/>
      </c>
      <c r="I20" s="21">
        <f>IF($G20="","NOT BILLED",IF(IFERROR(INDEX(Invoices!$D$4:$D$16,MATCH($A20,Invoices!$B$4:$B$16,0)),"")&lt;&gt;$D20,"HOURS MISMATCH",IF(ABS($H20)&gt;0.004,"AMOUNT MISMATCH","OK")))</f>
        <v/>
      </c>
    </row>
    <row r="21">
      <c r="A21" s="5">
        <f>Bookings!A13</f>
        <v/>
      </c>
      <c r="B21" s="6">
        <f>Bookings!B13</f>
        <v/>
      </c>
      <c r="C21" s="5">
        <f>Bookings!C13</f>
        <v/>
      </c>
      <c r="D21" s="5">
        <f>Bookings!D13</f>
        <v/>
      </c>
      <c r="E21" s="7">
        <f>Bookings!F13</f>
        <v/>
      </c>
      <c r="F21" s="5">
        <f>IFERROR(INDEX(Invoices!$A$4:$A$16,MATCH($A21,Invoices!$B$4:$B$16,0)),"-")</f>
        <v/>
      </c>
      <c r="G21" s="7">
        <f>IFERROR(INDEX(Invoices!$E$4:$E$16,MATCH($A21,Invoices!$B$4:$B$16,0)),"")</f>
        <v/>
      </c>
      <c r="H21" s="20">
        <f>IF($G21="",-$E21,$G21-$E21)</f>
        <v/>
      </c>
      <c r="I21" s="21">
        <f>IF($G21="","NOT BILLED",IF(IFERROR(INDEX(Invoices!$D$4:$D$16,MATCH($A21,Invoices!$B$4:$B$16,0)),"")&lt;&gt;$D21,"HOURS MISMATCH",IF(ABS($H21)&gt;0.004,"AMOUNT MISMATCH","OK")))</f>
        <v/>
      </c>
    </row>
    <row r="22">
      <c r="A22" s="5">
        <f>Bookings!A14</f>
        <v/>
      </c>
      <c r="B22" s="6">
        <f>Bookings!B14</f>
        <v/>
      </c>
      <c r="C22" s="5">
        <f>Bookings!C14</f>
        <v/>
      </c>
      <c r="D22" s="5">
        <f>Bookings!D14</f>
        <v/>
      </c>
      <c r="E22" s="7">
        <f>Bookings!F14</f>
        <v/>
      </c>
      <c r="F22" s="5">
        <f>IFERROR(INDEX(Invoices!$A$4:$A$16,MATCH($A22,Invoices!$B$4:$B$16,0)),"-")</f>
        <v/>
      </c>
      <c r="G22" s="7">
        <f>IFERROR(INDEX(Invoices!$E$4:$E$16,MATCH($A22,Invoices!$B$4:$B$16,0)),"")</f>
        <v/>
      </c>
      <c r="H22" s="20">
        <f>IF($G22="",-$E22,$G22-$E22)</f>
        <v/>
      </c>
      <c r="I22" s="21">
        <f>IF($G22="","NOT BILLED",IF(IFERROR(INDEX(Invoices!$D$4:$D$16,MATCH($A22,Invoices!$B$4:$B$16,0)),"")&lt;&gt;$D22,"HOURS MISMATCH",IF(ABS($H22)&gt;0.004,"AMOUNT MISMATCH","OK")))</f>
        <v/>
      </c>
    </row>
    <row r="23">
      <c r="A23" s="5">
        <f>Bookings!A15</f>
        <v/>
      </c>
      <c r="B23" s="6">
        <f>Bookings!B15</f>
        <v/>
      </c>
      <c r="C23" s="5">
        <f>Bookings!C15</f>
        <v/>
      </c>
      <c r="D23" s="5">
        <f>Bookings!D15</f>
        <v/>
      </c>
      <c r="E23" s="7">
        <f>Bookings!F15</f>
        <v/>
      </c>
      <c r="F23" s="5">
        <f>IFERROR(INDEX(Invoices!$A$4:$A$16,MATCH($A23,Invoices!$B$4:$B$16,0)),"-")</f>
        <v/>
      </c>
      <c r="G23" s="7">
        <f>IFERROR(INDEX(Invoices!$E$4:$E$16,MATCH($A23,Invoices!$B$4:$B$16,0)),"")</f>
        <v/>
      </c>
      <c r="H23" s="22">
        <f>IF($G23="",-$E23,$G23-$E23)</f>
        <v/>
      </c>
      <c r="I23" s="24">
        <f>IF($G23="","NOT BILLED",IF(IFERROR(INDEX(Invoices!$D$4:$D$16,MATCH($A23,Invoices!$B$4:$B$16,0)),"")&lt;&gt;$D23,"HOURS MISMATCH",IF(ABS($H23)&gt;0.004,"AMOUNT MISMATCH","OK")))</f>
        <v/>
      </c>
    </row>
    <row r="24">
      <c r="A24" s="5">
        <f>Bookings!A16</f>
        <v/>
      </c>
      <c r="B24" s="6">
        <f>Bookings!B16</f>
        <v/>
      </c>
      <c r="C24" s="5">
        <f>Bookings!C16</f>
        <v/>
      </c>
      <c r="D24" s="5">
        <f>Bookings!D16</f>
        <v/>
      </c>
      <c r="E24" s="7">
        <f>Bookings!F16</f>
        <v/>
      </c>
      <c r="F24" s="5">
        <f>IFERROR(INDEX(Invoices!$A$4:$A$16,MATCH($A24,Invoices!$B$4:$B$16,0)),"-")</f>
        <v/>
      </c>
      <c r="G24" s="7">
        <f>IFERROR(INDEX(Invoices!$E$4:$E$16,MATCH($A24,Invoices!$B$4:$B$16,0)),"")</f>
        <v/>
      </c>
      <c r="H24" s="20">
        <f>IF($G24="",-$E24,$G24-$E24)</f>
        <v/>
      </c>
      <c r="I24" s="21">
        <f>IF($G24="","NOT BILLED",IF(IFERROR(INDEX(Invoices!$D$4:$D$16,MATCH($A24,Invoices!$B$4:$B$16,0)),"")&lt;&gt;$D24,"HOURS MISMATCH",IF(ABS($H24)&gt;0.004,"AMOUNT MISMATCH","OK")))</f>
        <v/>
      </c>
    </row>
    <row r="25">
      <c r="A25" s="5">
        <f>Bookings!A17</f>
        <v/>
      </c>
      <c r="B25" s="6">
        <f>Bookings!B17</f>
        <v/>
      </c>
      <c r="C25" s="5">
        <f>Bookings!C17</f>
        <v/>
      </c>
      <c r="D25" s="5">
        <f>Bookings!D17</f>
        <v/>
      </c>
      <c r="E25" s="7">
        <f>Bookings!F17</f>
        <v/>
      </c>
      <c r="F25" s="5">
        <f>IFERROR(INDEX(Invoices!$A$4:$A$16,MATCH($A25,Invoices!$B$4:$B$16,0)),"-")</f>
        <v/>
      </c>
      <c r="G25" s="7">
        <f>IFERROR(INDEX(Invoices!$E$4:$E$16,MATCH($A25,Invoices!$B$4:$B$16,0)),"")</f>
        <v/>
      </c>
      <c r="H25" s="20">
        <f>IF($G25="",-$E25,$G25-$E25)</f>
        <v/>
      </c>
      <c r="I25" s="21">
        <f>IF($G25="","NOT BILLED",IF(IFERROR(INDEX(Invoices!$D$4:$D$16,MATCH($A25,Invoices!$B$4:$B$16,0)),"")&lt;&gt;$D25,"HOURS MISMATCH",IF(ABS($H25)&gt;0.004,"AMOUNT MISMATCH","OK")))</f>
        <v/>
      </c>
    </row>
    <row r="27">
      <c r="A27" s="25" t="inlineStr">
        <is>
          <t>INVOICES THAT MATCH NO BOOKING  (charged a customer with no record on your side - refund/chargeback risk)</t>
        </is>
      </c>
      <c r="B27" s="26" t="n"/>
      <c r="C27" s="26" t="n"/>
      <c r="D27" s="26" t="n"/>
      <c r="E27" s="26" t="n"/>
      <c r="F27" s="26" t="n"/>
      <c r="G27" s="26" t="n"/>
      <c r="H27" s="26" t="n"/>
      <c r="I27" s="26" t="n"/>
    </row>
    <row r="28">
      <c r="A28" t="inlineStr">
        <is>
          <t>INV-89</t>
        </is>
      </c>
      <c r="B28" s="27">
        <f>Invoices!C16</f>
        <v/>
      </c>
      <c r="C28" t="inlineStr">
        <is>
          <t>billed to B-999</t>
        </is>
      </c>
      <c r="F28" t="inlineStr">
        <is>
          <t>no match</t>
        </is>
      </c>
      <c r="G28" s="28">
        <f>Invoices!E16</f>
        <v/>
      </c>
      <c r="I28" s="29" t="inlineStr">
        <is>
          <t>PHANTOM</t>
        </is>
      </c>
    </row>
    <row r="30">
      <c r="A30" s="30" t="inlineStr">
        <is>
          <t>How to read this: a red DELTA is money you earned but did not collect. NOT BILLED = a session that never became an invoice. HOURS MISMATCH = billed fewer hours than played. AMOUNT MISMATCH = right hours, wrong rate. PHANTOM = an invoice with no booking behind it.</t>
        </is>
      </c>
    </row>
    <row r="31">
      <c r="A31" s="30" t="inlineStr">
        <is>
          <t>The Reconciler emails you only these flagged rows, on a schedule you set. Clean weeks send a one-line 'all matched' - so silence always means good news.</t>
        </is>
      </c>
    </row>
    <row r="33">
      <c r="A33" s="9" t="inlineStr">
        <is>
          <t>Built by Automated Workflow  ·  automatedworkflowllc.com  ·  the Reconciler</t>
        </is>
      </c>
    </row>
  </sheetData>
  <mergeCells count="7">
    <mergeCell ref="A8:C8"/>
    <mergeCell ref="A6:C6"/>
    <mergeCell ref="A1:I1"/>
    <mergeCell ref="A9:C9"/>
    <mergeCell ref="A27:I27"/>
    <mergeCell ref="A7:C7"/>
    <mergeCell ref="A4:C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2026-08-14T01:07:48Z</dcterms:created>
  <dcterms:modified xmlns:dcterms="http://purl.org/dc/terms/" xmlns:xsi="http://www.w3.org/2001/XMLSchema-instance" xsi:type="dcterms:W3CDTF">2026-08-14T01:07:48Z</dcterms:modified>
</cp:coreProperties>
</file>